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Election Management\Local Government\General Elections LG\2025 Local Government Elections\Public Awareness\Website\Daily Summaries\19 August\"/>
    </mc:Choice>
  </mc:AlternateContent>
  <xr:revisionPtr revIDLastSave="0" documentId="13_ncr:1_{39186C7E-566B-4E02-93F0-881A045CA42B}" xr6:coauthVersionLast="47" xr6:coauthVersionMax="47" xr10:uidLastSave="{00000000-0000-0000-0000-000000000000}"/>
  <bookViews>
    <workbookView xWindow="-28920" yWindow="-120" windowWidth="29040" windowHeight="15840" xr2:uid="{CDADDAEB-0B54-4081-9715-1DCAB7275DF2}"/>
  </bookViews>
  <sheets>
    <sheet name="Sheet1" sheetId="1" r:id="rId1"/>
  </sheets>
  <definedNames>
    <definedName name="_xlnm.Print_Titles" localSheetId="0">Sheet1!$3:$3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28" i="1" l="1"/>
  <c r="AF27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F24" i="1"/>
  <c r="AF25" i="1" s="1"/>
  <c r="AF22" i="1"/>
  <c r="AF21" i="1"/>
  <c r="AF20" i="1"/>
  <c r="AF19" i="1"/>
  <c r="AF18" i="1"/>
  <c r="AF17" i="1"/>
  <c r="AF15" i="1"/>
  <c r="AF16" i="1" s="1"/>
  <c r="AF13" i="1"/>
  <c r="AF12" i="1"/>
  <c r="AF11" i="1"/>
  <c r="AF10" i="1"/>
  <c r="AF9" i="1"/>
  <c r="AF8" i="1"/>
  <c r="AF7" i="1"/>
  <c r="AF6" i="1"/>
  <c r="AF5" i="1"/>
  <c r="AF4" i="1"/>
  <c r="AF23" i="1" l="1"/>
  <c r="G26" i="1"/>
  <c r="AE26" i="1"/>
  <c r="AF14" i="1"/>
  <c r="AF26" i="1" s="1"/>
  <c r="T26" i="1"/>
  <c r="L26" i="1"/>
  <c r="AD26" i="1"/>
  <c r="W26" i="1"/>
  <c r="M26" i="1"/>
  <c r="P26" i="1"/>
  <c r="C26" i="1"/>
  <c r="F26" i="1"/>
  <c r="X26" i="1"/>
  <c r="AC26" i="1"/>
  <c r="AB26" i="1"/>
  <c r="AA26" i="1"/>
  <c r="Z26" i="1"/>
  <c r="Y26" i="1"/>
  <c r="V26" i="1"/>
  <c r="U26" i="1"/>
  <c r="S26" i="1"/>
  <c r="R26" i="1"/>
  <c r="Q26" i="1"/>
  <c r="O26" i="1"/>
  <c r="N26" i="1"/>
  <c r="K26" i="1"/>
  <c r="J26" i="1"/>
  <c r="I26" i="1"/>
  <c r="H26" i="1"/>
  <c r="E26" i="1"/>
  <c r="D26" i="1"/>
  <c r="B26" i="1"/>
</calcChain>
</file>

<file path=xl/sharedStrings.xml><?xml version="1.0" encoding="utf-8"?>
<sst xmlns="http://schemas.openxmlformats.org/spreadsheetml/2006/main" count="58" uniqueCount="57">
  <si>
    <t>Voting centre</t>
  </si>
  <si>
    <t>Alice Springs - Councillor</t>
  </si>
  <si>
    <t>Central Desert - Southern Tanami</t>
  </si>
  <si>
    <t>Coomalie - Adelaide River</t>
  </si>
  <si>
    <t>Coomalie - Batchelor Township</t>
  </si>
  <si>
    <t>Coomalie - Coomalie Rural</t>
  </si>
  <si>
    <t>Darwin - Chan</t>
  </si>
  <si>
    <t>Darwin - Lyons</t>
  </si>
  <si>
    <t>Darwin - Richardson</t>
  </si>
  <si>
    <t>Darwin - Waters</t>
  </si>
  <si>
    <t>East Arnhem - Birr Rawarrang</t>
  </si>
  <si>
    <t>East Arnhem - Gumurr Gattjirrk</t>
  </si>
  <si>
    <t>East Arnhem - Gumurr Marthakal</t>
  </si>
  <si>
    <t>Katherine - Councillor</t>
  </si>
  <si>
    <t>Litchfield - Central</t>
  </si>
  <si>
    <t>Litchfield - North</t>
  </si>
  <si>
    <t>Litchfield - South</t>
  </si>
  <si>
    <t>MacDonnell - Iyarrka</t>
  </si>
  <si>
    <t>MacDonnell - Ljirapinta</t>
  </si>
  <si>
    <t>MacDonnell - Luritja Pintubi</t>
  </si>
  <si>
    <t>Palmerston - Councillor</t>
  </si>
  <si>
    <t>Roper Gulf - Never Never</t>
  </si>
  <si>
    <t>Roper Gulf - Nyirranggulung</t>
  </si>
  <si>
    <t>Roper Gulf - South West Gulf</t>
  </si>
  <si>
    <t>Tiwi Islands - Pirlangimpi</t>
  </si>
  <si>
    <t>Victoria Daly - Milngin</t>
  </si>
  <si>
    <t>Wagait - Councillor</t>
  </si>
  <si>
    <t>West Arnhem - Maningrida</t>
  </si>
  <si>
    <t>West Arnhem - Warruwi</t>
  </si>
  <si>
    <t>West Daly - Thamarrurr/Pindi Pindi</t>
  </si>
  <si>
    <t>West Daly - Tyemirri</t>
  </si>
  <si>
    <t>Mobile Team Central Desert 1</t>
  </si>
  <si>
    <t>Mobile Team Coomalie</t>
  </si>
  <si>
    <t>Mobile Team East Arnhem 1</t>
  </si>
  <si>
    <t>Mobile Team MacDonnell 1</t>
  </si>
  <si>
    <t>Mobile Team MacDonnell 2</t>
  </si>
  <si>
    <t>Mobile Team Roper Gulf 1</t>
  </si>
  <si>
    <t>Mobile Team Roper Gulf 2</t>
  </si>
  <si>
    <t>Mobile Team West Arnhem 1</t>
  </si>
  <si>
    <t>Mobile Team West Arnhem 2</t>
  </si>
  <si>
    <t>Mobile Team West Daly 1</t>
  </si>
  <si>
    <t>Mobile team Darwin</t>
  </si>
  <si>
    <t>Alice Springs EVC</t>
  </si>
  <si>
    <t>Casuarina EVC</t>
  </si>
  <si>
    <t>Coolalinga EVC</t>
  </si>
  <si>
    <t>Darwin EVC</t>
  </si>
  <si>
    <t>Katherine Central  EVC</t>
  </si>
  <si>
    <t>Palmerston EVC</t>
  </si>
  <si>
    <t>Darwin (Postal)</t>
  </si>
  <si>
    <t>Total</t>
  </si>
  <si>
    <t>Votes issued by electorate</t>
  </si>
  <si>
    <t>2025 Local Government Elections</t>
  </si>
  <si>
    <t>Remote Voting Team (Daily rate) total</t>
  </si>
  <si>
    <t>Urban/Mobile Team (Hourly Rate) total</t>
  </si>
  <si>
    <t>Early Voting Centre total</t>
  </si>
  <si>
    <t>Postal Voting Centre total</t>
  </si>
  <si>
    <t>Enrolment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</si>
</sst>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0"/>
      <color theme="1"/>
      <name val="Tahoma"/>
      <family val="2"/>
    </font>
    <font>
      <b/>
      <sz val="14"/>
      <color theme="1"/>
      <name val="Tahoma"/>
      <family val="2"/>
    </font>
    <font>
      <b/>
      <sz val="12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72727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3" fontId="2" fillId="2" borderId="0" xfId="0" applyNumberFormat="1" applyFont="1" applyFill="1" applyAlignment="1">
      <alignment vertical="top"/>
    </xf>
    <xf numFmtId="3" fontId="1" fillId="0" borderId="0" xfId="0" applyNumberFormat="1" applyFont="1" applyAlignment="1">
      <alignment vertical="top"/>
    </xf>
    <xf numFmtId="3" fontId="3" fillId="0" borderId="0" xfId="0" applyNumberFormat="1" applyFont="1" applyAlignment="1">
      <alignment horizontal="left" vertical="top"/>
    </xf>
    <xf numFmtId="3" fontId="2" fillId="2" borderId="0" xfId="0" applyNumberFormat="1" applyFont="1" applyFill="1" applyAlignment="1">
      <alignment horizontal="left" vertical="top"/>
    </xf>
    <xf numFmtId="0" fontId="0" fillId="0" borderId="0" xfId="0" applyAlignment="1">
      <alignment wrapText="1"/>
    </xf>
    <xf numFmtId="3" fontId="2" fillId="2" borderId="0" xfId="0" quotePrefix="1" applyNumberFormat="1" applyFont="1" applyFill="1" applyAlignment="1">
      <alignment horizontal="left" wrapText="1"/>
    </xf>
    <xf numFmtId="3" fontId="2" fillId="2" borderId="0" xfId="0" applyNumberFormat="1" applyFont="1" applyFill="1" applyAlignment="1">
      <alignment wrapText="1"/>
    </xf>
    <xf numFmtId="3" fontId="2" fillId="2" borderId="0" xfId="0" quotePrefix="1" applyNumberFormat="1" applyFont="1" applyFill="1" applyAlignment="1">
      <alignment textRotation="90" wrapText="1"/>
    </xf>
    <xf numFmtId="10" fontId="0" fillId="0" borderId="0" xfId="0" applyNumberFormat="1"/>
    <xf numFmtId="10" fontId="1" fillId="0" borderId="0" xfId="0" applyNumberFormat="1" applyFont="1"/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4118F-AB3A-4FB9-B36F-5DAA52344770}">
  <sheetPr>
    <pageSetUpPr fitToPage="1"/>
  </sheetPr>
  <dimension ref="A1:AF30"/>
  <sheetViews>
    <sheetView tabSelected="1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A30" sqref="A30:XFD30"/>
    </sheetView>
  </sheetViews>
  <sheetFormatPr defaultRowHeight="15" x14ac:dyDescent="0.25"/>
  <cols>
    <col min="1" max="1" width="28.42578125" bestFit="1" customWidth="1"/>
    <col min="2" max="32" width="7.5703125" customWidth="1"/>
  </cols>
  <sheetData>
    <row r="1" spans="1:32" ht="18" x14ac:dyDescent="0.25">
      <c r="A1" s="12" t="s">
        <v>50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</row>
    <row r="2" spans="1:32" ht="15.75" x14ac:dyDescent="0.25">
      <c r="A2" s="14" t="s">
        <v>51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</row>
    <row r="3" spans="1:32" s="6" customFormat="1" ht="75" customHeight="1" x14ac:dyDescent="0.25">
      <c r="A3" s="7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9" t="s">
        <v>26</v>
      </c>
      <c r="AB3" s="9" t="s">
        <v>27</v>
      </c>
      <c r="AC3" s="9" t="s">
        <v>28</v>
      </c>
      <c r="AD3" s="9" t="s">
        <v>29</v>
      </c>
      <c r="AE3" s="9" t="s">
        <v>30</v>
      </c>
      <c r="AF3" s="8" t="s">
        <v>49</v>
      </c>
    </row>
    <row r="4" spans="1:32" x14ac:dyDescent="0.25">
      <c r="A4" s="4" t="s">
        <v>31</v>
      </c>
      <c r="B4" s="3"/>
      <c r="C4" s="3">
        <v>31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2">
        <f t="shared" ref="AF4:AF13" si="0">SUM(B4:AE4)</f>
        <v>31</v>
      </c>
    </row>
    <row r="5" spans="1:32" x14ac:dyDescent="0.25">
      <c r="A5" s="4" t="s">
        <v>32</v>
      </c>
      <c r="B5" s="3"/>
      <c r="C5" s="3"/>
      <c r="D5" s="3">
        <v>53</v>
      </c>
      <c r="E5" s="3">
        <v>71</v>
      </c>
      <c r="F5" s="3">
        <v>57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2">
        <f t="shared" si="0"/>
        <v>181</v>
      </c>
    </row>
    <row r="6" spans="1:32" x14ac:dyDescent="0.25">
      <c r="A6" s="4" t="s">
        <v>33</v>
      </c>
      <c r="B6" s="3"/>
      <c r="C6" s="3"/>
      <c r="D6" s="3"/>
      <c r="E6" s="3"/>
      <c r="F6" s="3"/>
      <c r="G6" s="3"/>
      <c r="H6" s="3"/>
      <c r="I6" s="3"/>
      <c r="J6" s="3"/>
      <c r="K6" s="3">
        <v>62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2">
        <f t="shared" si="0"/>
        <v>62</v>
      </c>
    </row>
    <row r="7" spans="1:32" x14ac:dyDescent="0.25">
      <c r="A7" s="4" t="s">
        <v>34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>
        <v>3</v>
      </c>
      <c r="T7" s="3">
        <v>164</v>
      </c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2">
        <f t="shared" si="0"/>
        <v>167</v>
      </c>
    </row>
    <row r="8" spans="1:32" x14ac:dyDescent="0.25">
      <c r="A8" s="4" t="s">
        <v>35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>
        <v>60</v>
      </c>
      <c r="S8" s="3">
        <v>86</v>
      </c>
      <c r="T8" s="3">
        <v>2</v>
      </c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2">
        <f t="shared" si="0"/>
        <v>148</v>
      </c>
    </row>
    <row r="9" spans="1:32" x14ac:dyDescent="0.25">
      <c r="A9" s="4" t="s">
        <v>36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>
        <v>255</v>
      </c>
      <c r="W9" s="3">
        <v>1</v>
      </c>
      <c r="X9" s="3">
        <v>1</v>
      </c>
      <c r="Y9" s="3"/>
      <c r="Z9" s="3"/>
      <c r="AA9" s="3"/>
      <c r="AB9" s="3"/>
      <c r="AC9" s="3"/>
      <c r="AD9" s="3"/>
      <c r="AE9" s="3"/>
      <c r="AF9" s="2">
        <f t="shared" si="0"/>
        <v>257</v>
      </c>
    </row>
    <row r="10" spans="1:32" x14ac:dyDescent="0.25">
      <c r="A10" s="4" t="s">
        <v>37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>
        <v>280</v>
      </c>
      <c r="X10" s="3">
        <v>2</v>
      </c>
      <c r="Y10" s="3"/>
      <c r="Z10" s="3"/>
      <c r="AA10" s="3"/>
      <c r="AB10" s="3"/>
      <c r="AC10" s="3"/>
      <c r="AD10" s="3"/>
      <c r="AE10" s="3"/>
      <c r="AF10" s="2">
        <f t="shared" si="0"/>
        <v>282</v>
      </c>
    </row>
    <row r="11" spans="1:32" x14ac:dyDescent="0.25">
      <c r="A11" s="4" t="s">
        <v>38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>
        <v>113</v>
      </c>
      <c r="AC11" s="3"/>
      <c r="AD11" s="3"/>
      <c r="AE11" s="3"/>
      <c r="AF11" s="2">
        <f t="shared" si="0"/>
        <v>113</v>
      </c>
    </row>
    <row r="12" spans="1:32" x14ac:dyDescent="0.25">
      <c r="A12" s="4" t="s">
        <v>39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>
        <v>43</v>
      </c>
      <c r="AD12" s="3"/>
      <c r="AE12" s="3"/>
      <c r="AF12" s="2">
        <f t="shared" si="0"/>
        <v>43</v>
      </c>
    </row>
    <row r="13" spans="1:32" x14ac:dyDescent="0.25">
      <c r="A13" s="4" t="s">
        <v>40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>
        <v>122</v>
      </c>
      <c r="AE13" s="3">
        <v>29</v>
      </c>
      <c r="AF13" s="2">
        <f t="shared" si="0"/>
        <v>151</v>
      </c>
    </row>
    <row r="14" spans="1:32" x14ac:dyDescent="0.25">
      <c r="A14" s="5" t="s">
        <v>52</v>
      </c>
      <c r="B14" s="2">
        <f t="shared" ref="B14:AF14" si="1">SUBTOTAL(9,B4:B13)</f>
        <v>0</v>
      </c>
      <c r="C14" s="2">
        <f t="shared" si="1"/>
        <v>31</v>
      </c>
      <c r="D14" s="2">
        <f t="shared" si="1"/>
        <v>53</v>
      </c>
      <c r="E14" s="2">
        <f t="shared" si="1"/>
        <v>71</v>
      </c>
      <c r="F14" s="2">
        <f t="shared" si="1"/>
        <v>57</v>
      </c>
      <c r="G14" s="2">
        <f t="shared" si="1"/>
        <v>0</v>
      </c>
      <c r="H14" s="2">
        <f t="shared" si="1"/>
        <v>0</v>
      </c>
      <c r="I14" s="2">
        <f t="shared" si="1"/>
        <v>0</v>
      </c>
      <c r="J14" s="2">
        <f t="shared" si="1"/>
        <v>0</v>
      </c>
      <c r="K14" s="2">
        <f t="shared" si="1"/>
        <v>62</v>
      </c>
      <c r="L14" s="2">
        <f t="shared" si="1"/>
        <v>0</v>
      </c>
      <c r="M14" s="2">
        <f t="shared" si="1"/>
        <v>0</v>
      </c>
      <c r="N14" s="2">
        <f t="shared" si="1"/>
        <v>0</v>
      </c>
      <c r="O14" s="2">
        <f t="shared" si="1"/>
        <v>0</v>
      </c>
      <c r="P14" s="2">
        <f t="shared" si="1"/>
        <v>0</v>
      </c>
      <c r="Q14" s="2">
        <f t="shared" si="1"/>
        <v>0</v>
      </c>
      <c r="R14" s="2">
        <f t="shared" si="1"/>
        <v>60</v>
      </c>
      <c r="S14" s="2">
        <f t="shared" si="1"/>
        <v>89</v>
      </c>
      <c r="T14" s="2">
        <f t="shared" si="1"/>
        <v>166</v>
      </c>
      <c r="U14" s="2">
        <f t="shared" si="1"/>
        <v>0</v>
      </c>
      <c r="V14" s="2">
        <f t="shared" si="1"/>
        <v>255</v>
      </c>
      <c r="W14" s="2">
        <f t="shared" si="1"/>
        <v>281</v>
      </c>
      <c r="X14" s="2">
        <f t="shared" si="1"/>
        <v>3</v>
      </c>
      <c r="Y14" s="2">
        <f t="shared" si="1"/>
        <v>0</v>
      </c>
      <c r="Z14" s="2">
        <f t="shared" si="1"/>
        <v>0</v>
      </c>
      <c r="AA14" s="2">
        <f t="shared" si="1"/>
        <v>0</v>
      </c>
      <c r="AB14" s="2">
        <f t="shared" si="1"/>
        <v>113</v>
      </c>
      <c r="AC14" s="2">
        <f t="shared" si="1"/>
        <v>43</v>
      </c>
      <c r="AD14" s="2">
        <f t="shared" si="1"/>
        <v>122</v>
      </c>
      <c r="AE14" s="2">
        <f t="shared" si="1"/>
        <v>29</v>
      </c>
      <c r="AF14" s="2">
        <f t="shared" si="1"/>
        <v>1435</v>
      </c>
    </row>
    <row r="15" spans="1:32" x14ac:dyDescent="0.25">
      <c r="A15" s="4" t="s">
        <v>41</v>
      </c>
      <c r="B15" s="3">
        <v>6</v>
      </c>
      <c r="C15" s="3">
        <v>2</v>
      </c>
      <c r="D15" s="3"/>
      <c r="E15" s="3">
        <v>1</v>
      </c>
      <c r="F15" s="3"/>
      <c r="G15" s="3">
        <v>11</v>
      </c>
      <c r="H15" s="3">
        <v>13</v>
      </c>
      <c r="I15" s="3">
        <v>9</v>
      </c>
      <c r="J15" s="3">
        <v>16</v>
      </c>
      <c r="K15" s="3">
        <v>3</v>
      </c>
      <c r="L15" s="3"/>
      <c r="M15" s="3">
        <v>2</v>
      </c>
      <c r="N15" s="3">
        <v>25</v>
      </c>
      <c r="O15" s="3">
        <v>4</v>
      </c>
      <c r="P15" s="3">
        <v>8</v>
      </c>
      <c r="Q15" s="3">
        <v>4</v>
      </c>
      <c r="R15" s="3"/>
      <c r="S15" s="3"/>
      <c r="T15" s="3"/>
      <c r="U15" s="3">
        <v>52</v>
      </c>
      <c r="V15" s="3">
        <v>3</v>
      </c>
      <c r="W15" s="3">
        <v>15</v>
      </c>
      <c r="X15" s="3">
        <v>5</v>
      </c>
      <c r="Y15" s="3">
        <v>1</v>
      </c>
      <c r="Z15" s="3">
        <v>1</v>
      </c>
      <c r="AA15" s="3"/>
      <c r="AB15" s="3">
        <v>7</v>
      </c>
      <c r="AC15" s="3">
        <v>1</v>
      </c>
      <c r="AD15" s="3">
        <v>22</v>
      </c>
      <c r="AE15" s="3">
        <v>3</v>
      </c>
      <c r="AF15" s="2">
        <f>SUM(B15:AE15)</f>
        <v>214</v>
      </c>
    </row>
    <row r="16" spans="1:32" x14ac:dyDescent="0.25">
      <c r="A16" s="5" t="s">
        <v>53</v>
      </c>
      <c r="B16" s="2">
        <f t="shared" ref="B16:AF16" si="2">SUBTOTAL(9,B15:B15)</f>
        <v>6</v>
      </c>
      <c r="C16" s="2">
        <f t="shared" si="2"/>
        <v>2</v>
      </c>
      <c r="D16" s="2">
        <f t="shared" si="2"/>
        <v>0</v>
      </c>
      <c r="E16" s="2">
        <f t="shared" si="2"/>
        <v>1</v>
      </c>
      <c r="F16" s="2">
        <f t="shared" si="2"/>
        <v>0</v>
      </c>
      <c r="G16" s="2">
        <f t="shared" si="2"/>
        <v>11</v>
      </c>
      <c r="H16" s="2">
        <f t="shared" si="2"/>
        <v>13</v>
      </c>
      <c r="I16" s="2">
        <f t="shared" si="2"/>
        <v>9</v>
      </c>
      <c r="J16" s="2">
        <f t="shared" si="2"/>
        <v>16</v>
      </c>
      <c r="K16" s="2">
        <f t="shared" si="2"/>
        <v>3</v>
      </c>
      <c r="L16" s="2">
        <f t="shared" si="2"/>
        <v>0</v>
      </c>
      <c r="M16" s="2">
        <f t="shared" si="2"/>
        <v>2</v>
      </c>
      <c r="N16" s="2">
        <f t="shared" si="2"/>
        <v>25</v>
      </c>
      <c r="O16" s="2">
        <f t="shared" si="2"/>
        <v>4</v>
      </c>
      <c r="P16" s="2">
        <f t="shared" si="2"/>
        <v>8</v>
      </c>
      <c r="Q16" s="2">
        <f t="shared" si="2"/>
        <v>4</v>
      </c>
      <c r="R16" s="2">
        <f t="shared" si="2"/>
        <v>0</v>
      </c>
      <c r="S16" s="2">
        <f t="shared" si="2"/>
        <v>0</v>
      </c>
      <c r="T16" s="2">
        <f t="shared" si="2"/>
        <v>0</v>
      </c>
      <c r="U16" s="2">
        <f t="shared" si="2"/>
        <v>52</v>
      </c>
      <c r="V16" s="2">
        <f t="shared" si="2"/>
        <v>3</v>
      </c>
      <c r="W16" s="2">
        <f t="shared" si="2"/>
        <v>15</v>
      </c>
      <c r="X16" s="2">
        <f t="shared" si="2"/>
        <v>5</v>
      </c>
      <c r="Y16" s="2">
        <f t="shared" si="2"/>
        <v>1</v>
      </c>
      <c r="Z16" s="2">
        <f t="shared" si="2"/>
        <v>1</v>
      </c>
      <c r="AA16" s="2">
        <f t="shared" si="2"/>
        <v>0</v>
      </c>
      <c r="AB16" s="2">
        <f t="shared" si="2"/>
        <v>7</v>
      </c>
      <c r="AC16" s="2">
        <f t="shared" si="2"/>
        <v>1</v>
      </c>
      <c r="AD16" s="2">
        <f t="shared" si="2"/>
        <v>22</v>
      </c>
      <c r="AE16" s="2">
        <f t="shared" si="2"/>
        <v>3</v>
      </c>
      <c r="AF16" s="2">
        <f t="shared" si="2"/>
        <v>214</v>
      </c>
    </row>
    <row r="17" spans="1:32" x14ac:dyDescent="0.25">
      <c r="A17" s="4" t="s">
        <v>42</v>
      </c>
      <c r="B17" s="3">
        <v>3483</v>
      </c>
      <c r="C17" s="3">
        <v>8</v>
      </c>
      <c r="D17" s="3"/>
      <c r="E17" s="3"/>
      <c r="F17" s="3"/>
      <c r="G17" s="3">
        <v>7</v>
      </c>
      <c r="H17" s="3">
        <v>6</v>
      </c>
      <c r="I17" s="3">
        <v>5</v>
      </c>
      <c r="J17" s="3">
        <v>4</v>
      </c>
      <c r="K17" s="3"/>
      <c r="L17" s="3"/>
      <c r="M17" s="3"/>
      <c r="N17" s="3">
        <v>8</v>
      </c>
      <c r="O17" s="3">
        <v>1</v>
      </c>
      <c r="P17" s="3">
        <v>1</v>
      </c>
      <c r="Q17" s="3">
        <v>1</v>
      </c>
      <c r="R17" s="3">
        <v>8</v>
      </c>
      <c r="S17" s="3">
        <v>8</v>
      </c>
      <c r="T17" s="3">
        <v>14</v>
      </c>
      <c r="U17" s="3">
        <v>13</v>
      </c>
      <c r="V17" s="3"/>
      <c r="W17" s="3"/>
      <c r="X17" s="3"/>
      <c r="Y17" s="3"/>
      <c r="Z17" s="3"/>
      <c r="AA17" s="3"/>
      <c r="AB17" s="3"/>
      <c r="AC17" s="3"/>
      <c r="AD17" s="3"/>
      <c r="AE17" s="3"/>
      <c r="AF17" s="2">
        <f t="shared" ref="AF17:AF22" si="3">SUM(B17:AE17)</f>
        <v>3567</v>
      </c>
    </row>
    <row r="18" spans="1:32" x14ac:dyDescent="0.25">
      <c r="A18" s="4" t="s">
        <v>43</v>
      </c>
      <c r="B18" s="3">
        <v>7</v>
      </c>
      <c r="C18" s="3"/>
      <c r="D18" s="3"/>
      <c r="E18" s="3">
        <v>3</v>
      </c>
      <c r="F18" s="3"/>
      <c r="G18" s="3">
        <v>1316</v>
      </c>
      <c r="H18" s="3">
        <v>291</v>
      </c>
      <c r="I18" s="3">
        <v>2677</v>
      </c>
      <c r="J18" s="3">
        <v>2163</v>
      </c>
      <c r="K18" s="3"/>
      <c r="L18" s="3"/>
      <c r="M18" s="3">
        <v>1</v>
      </c>
      <c r="N18" s="3">
        <v>4</v>
      </c>
      <c r="O18" s="3">
        <v>15</v>
      </c>
      <c r="P18" s="3">
        <v>30</v>
      </c>
      <c r="Q18" s="3">
        <v>12</v>
      </c>
      <c r="R18" s="3"/>
      <c r="S18" s="3"/>
      <c r="T18" s="3"/>
      <c r="U18" s="3">
        <v>128</v>
      </c>
      <c r="V18" s="3">
        <v>1</v>
      </c>
      <c r="W18" s="3"/>
      <c r="X18" s="3"/>
      <c r="Y18" s="3"/>
      <c r="Z18" s="3">
        <v>1</v>
      </c>
      <c r="AA18" s="3">
        <v>3</v>
      </c>
      <c r="AB18" s="3">
        <v>2</v>
      </c>
      <c r="AC18" s="3">
        <v>2</v>
      </c>
      <c r="AD18" s="3">
        <v>1</v>
      </c>
      <c r="AE18" s="3"/>
      <c r="AF18" s="2">
        <f t="shared" si="3"/>
        <v>6657</v>
      </c>
    </row>
    <row r="19" spans="1:32" x14ac:dyDescent="0.25">
      <c r="A19" s="4" t="s">
        <v>44</v>
      </c>
      <c r="B19" s="3">
        <v>14</v>
      </c>
      <c r="C19" s="3"/>
      <c r="D19" s="3">
        <v>47</v>
      </c>
      <c r="E19" s="3">
        <v>22</v>
      </c>
      <c r="F19" s="3">
        <v>35</v>
      </c>
      <c r="G19" s="3">
        <v>56</v>
      </c>
      <c r="H19" s="3">
        <v>61</v>
      </c>
      <c r="I19" s="3">
        <v>56</v>
      </c>
      <c r="J19" s="3">
        <v>69</v>
      </c>
      <c r="K19" s="3">
        <v>1</v>
      </c>
      <c r="L19" s="3"/>
      <c r="M19" s="3"/>
      <c r="N19" s="3">
        <v>13</v>
      </c>
      <c r="O19" s="3">
        <v>1414</v>
      </c>
      <c r="P19" s="3">
        <v>840</v>
      </c>
      <c r="Q19" s="3">
        <v>1245</v>
      </c>
      <c r="R19" s="3"/>
      <c r="S19" s="3"/>
      <c r="T19" s="3"/>
      <c r="U19" s="3">
        <v>849</v>
      </c>
      <c r="V19" s="3">
        <v>4</v>
      </c>
      <c r="W19" s="3"/>
      <c r="X19" s="3">
        <v>2</v>
      </c>
      <c r="Y19" s="3">
        <v>1</v>
      </c>
      <c r="Z19" s="3">
        <v>5</v>
      </c>
      <c r="AA19" s="3">
        <v>14</v>
      </c>
      <c r="AB19" s="3"/>
      <c r="AC19" s="3">
        <v>1</v>
      </c>
      <c r="AD19" s="3">
        <v>7</v>
      </c>
      <c r="AE19" s="3"/>
      <c r="AF19" s="2">
        <f t="shared" si="3"/>
        <v>4756</v>
      </c>
    </row>
    <row r="20" spans="1:32" x14ac:dyDescent="0.25">
      <c r="A20" s="4" t="s">
        <v>45</v>
      </c>
      <c r="B20" s="3">
        <v>8</v>
      </c>
      <c r="C20" s="3"/>
      <c r="D20" s="3">
        <v>2</v>
      </c>
      <c r="E20" s="3">
        <v>2</v>
      </c>
      <c r="F20" s="3"/>
      <c r="G20" s="3">
        <v>716</v>
      </c>
      <c r="H20" s="3">
        <v>2022</v>
      </c>
      <c r="I20" s="3">
        <v>222</v>
      </c>
      <c r="J20" s="3">
        <v>290</v>
      </c>
      <c r="K20" s="3"/>
      <c r="L20" s="3">
        <v>1</v>
      </c>
      <c r="M20" s="3"/>
      <c r="N20" s="3">
        <v>6</v>
      </c>
      <c r="O20" s="3">
        <v>34</v>
      </c>
      <c r="P20" s="3">
        <v>26</v>
      </c>
      <c r="Q20" s="3">
        <v>29</v>
      </c>
      <c r="R20" s="3"/>
      <c r="S20" s="3"/>
      <c r="T20" s="3"/>
      <c r="U20" s="3">
        <v>212</v>
      </c>
      <c r="V20" s="3">
        <v>1</v>
      </c>
      <c r="W20" s="3"/>
      <c r="X20" s="3">
        <v>1</v>
      </c>
      <c r="Y20" s="3"/>
      <c r="Z20" s="3">
        <v>1</v>
      </c>
      <c r="AA20" s="3">
        <v>18</v>
      </c>
      <c r="AB20" s="3">
        <v>2</v>
      </c>
      <c r="AC20" s="3">
        <v>1</v>
      </c>
      <c r="AD20" s="3">
        <v>2</v>
      </c>
      <c r="AE20" s="3"/>
      <c r="AF20" s="2">
        <f t="shared" si="3"/>
        <v>3596</v>
      </c>
    </row>
    <row r="21" spans="1:32" x14ac:dyDescent="0.25">
      <c r="A21" s="4" t="s">
        <v>46</v>
      </c>
      <c r="B21" s="3">
        <v>14</v>
      </c>
      <c r="C21" s="3">
        <v>2</v>
      </c>
      <c r="D21" s="3">
        <v>1</v>
      </c>
      <c r="E21" s="3"/>
      <c r="F21" s="3"/>
      <c r="G21" s="3">
        <v>9</v>
      </c>
      <c r="H21" s="3">
        <v>14</v>
      </c>
      <c r="I21" s="3">
        <v>12</v>
      </c>
      <c r="J21" s="3">
        <v>11</v>
      </c>
      <c r="K21" s="3"/>
      <c r="L21" s="3"/>
      <c r="M21" s="3"/>
      <c r="N21" s="3">
        <v>2090</v>
      </c>
      <c r="O21" s="3">
        <v>2</v>
      </c>
      <c r="P21" s="3">
        <v>4</v>
      </c>
      <c r="Q21" s="3">
        <v>5</v>
      </c>
      <c r="R21" s="3"/>
      <c r="S21" s="3"/>
      <c r="T21" s="3"/>
      <c r="U21" s="3">
        <v>28</v>
      </c>
      <c r="V21" s="3">
        <v>23</v>
      </c>
      <c r="W21" s="3">
        <v>58</v>
      </c>
      <c r="X21" s="3">
        <v>8</v>
      </c>
      <c r="Y21" s="3"/>
      <c r="Z21" s="3">
        <v>1</v>
      </c>
      <c r="AA21" s="3">
        <v>2</v>
      </c>
      <c r="AB21" s="3"/>
      <c r="AC21" s="3"/>
      <c r="AD21" s="3">
        <v>2</v>
      </c>
      <c r="AE21" s="3"/>
      <c r="AF21" s="2">
        <f t="shared" si="3"/>
        <v>2286</v>
      </c>
    </row>
    <row r="22" spans="1:32" x14ac:dyDescent="0.25">
      <c r="A22" s="4" t="s">
        <v>47</v>
      </c>
      <c r="B22" s="3">
        <v>4</v>
      </c>
      <c r="C22" s="3"/>
      <c r="D22" s="3">
        <v>5</v>
      </c>
      <c r="E22" s="3">
        <v>2</v>
      </c>
      <c r="F22" s="3">
        <v>1</v>
      </c>
      <c r="G22" s="3">
        <v>53</v>
      </c>
      <c r="H22" s="3">
        <v>56</v>
      </c>
      <c r="I22" s="3">
        <v>47</v>
      </c>
      <c r="J22" s="3">
        <v>71</v>
      </c>
      <c r="K22" s="3"/>
      <c r="L22" s="3">
        <v>1</v>
      </c>
      <c r="M22" s="3"/>
      <c r="N22" s="3">
        <v>7</v>
      </c>
      <c r="O22" s="3">
        <v>36</v>
      </c>
      <c r="P22" s="3">
        <v>119</v>
      </c>
      <c r="Q22" s="3">
        <v>62</v>
      </c>
      <c r="R22" s="3"/>
      <c r="S22" s="3"/>
      <c r="T22" s="3"/>
      <c r="U22" s="3">
        <v>3852</v>
      </c>
      <c r="V22" s="3"/>
      <c r="W22" s="3">
        <v>1</v>
      </c>
      <c r="X22" s="3"/>
      <c r="Y22" s="3"/>
      <c r="Z22" s="3"/>
      <c r="AA22" s="3"/>
      <c r="AB22" s="3"/>
      <c r="AC22" s="3"/>
      <c r="AD22" s="3">
        <v>6</v>
      </c>
      <c r="AE22" s="3">
        <v>2</v>
      </c>
      <c r="AF22" s="2">
        <f t="shared" si="3"/>
        <v>4325</v>
      </c>
    </row>
    <row r="23" spans="1:32" x14ac:dyDescent="0.25">
      <c r="A23" s="5" t="s">
        <v>54</v>
      </c>
      <c r="B23" s="2">
        <f t="shared" ref="B23:AF23" si="4">SUBTOTAL(9,B17:B22)</f>
        <v>3530</v>
      </c>
      <c r="C23" s="2">
        <f t="shared" si="4"/>
        <v>10</v>
      </c>
      <c r="D23" s="2">
        <f t="shared" si="4"/>
        <v>55</v>
      </c>
      <c r="E23" s="2">
        <f t="shared" si="4"/>
        <v>29</v>
      </c>
      <c r="F23" s="2">
        <f t="shared" si="4"/>
        <v>36</v>
      </c>
      <c r="G23" s="2">
        <f t="shared" si="4"/>
        <v>2157</v>
      </c>
      <c r="H23" s="2">
        <f t="shared" si="4"/>
        <v>2450</v>
      </c>
      <c r="I23" s="2">
        <f t="shared" si="4"/>
        <v>3019</v>
      </c>
      <c r="J23" s="2">
        <f t="shared" si="4"/>
        <v>2608</v>
      </c>
      <c r="K23" s="2">
        <f t="shared" si="4"/>
        <v>1</v>
      </c>
      <c r="L23" s="2">
        <f t="shared" si="4"/>
        <v>2</v>
      </c>
      <c r="M23" s="2">
        <f t="shared" si="4"/>
        <v>1</v>
      </c>
      <c r="N23" s="2">
        <f t="shared" si="4"/>
        <v>2128</v>
      </c>
      <c r="O23" s="2">
        <f t="shared" si="4"/>
        <v>1502</v>
      </c>
      <c r="P23" s="2">
        <f t="shared" si="4"/>
        <v>1020</v>
      </c>
      <c r="Q23" s="2">
        <f t="shared" si="4"/>
        <v>1354</v>
      </c>
      <c r="R23" s="2">
        <f t="shared" si="4"/>
        <v>8</v>
      </c>
      <c r="S23" s="2">
        <f t="shared" si="4"/>
        <v>8</v>
      </c>
      <c r="T23" s="2">
        <f t="shared" si="4"/>
        <v>14</v>
      </c>
      <c r="U23" s="2">
        <f t="shared" si="4"/>
        <v>5082</v>
      </c>
      <c r="V23" s="2">
        <f t="shared" si="4"/>
        <v>29</v>
      </c>
      <c r="W23" s="2">
        <f t="shared" si="4"/>
        <v>59</v>
      </c>
      <c r="X23" s="2">
        <f t="shared" si="4"/>
        <v>11</v>
      </c>
      <c r="Y23" s="2">
        <f t="shared" si="4"/>
        <v>1</v>
      </c>
      <c r="Z23" s="2">
        <f t="shared" si="4"/>
        <v>8</v>
      </c>
      <c r="AA23" s="2">
        <f t="shared" si="4"/>
        <v>37</v>
      </c>
      <c r="AB23" s="2">
        <f t="shared" si="4"/>
        <v>4</v>
      </c>
      <c r="AC23" s="2">
        <f t="shared" si="4"/>
        <v>4</v>
      </c>
      <c r="AD23" s="2">
        <f t="shared" si="4"/>
        <v>18</v>
      </c>
      <c r="AE23" s="2">
        <f t="shared" si="4"/>
        <v>2</v>
      </c>
      <c r="AF23" s="2">
        <f t="shared" si="4"/>
        <v>25187</v>
      </c>
    </row>
    <row r="24" spans="1:32" x14ac:dyDescent="0.25">
      <c r="A24" s="4" t="s">
        <v>48</v>
      </c>
      <c r="B24" s="3">
        <v>697</v>
      </c>
      <c r="C24" s="3">
        <v>16</v>
      </c>
      <c r="D24" s="3">
        <v>43</v>
      </c>
      <c r="E24" s="3">
        <v>4</v>
      </c>
      <c r="F24" s="3">
        <v>19</v>
      </c>
      <c r="G24" s="3">
        <v>786</v>
      </c>
      <c r="H24" s="3">
        <v>849</v>
      </c>
      <c r="I24" s="3">
        <v>828</v>
      </c>
      <c r="J24" s="3">
        <v>685</v>
      </c>
      <c r="K24" s="3">
        <v>3</v>
      </c>
      <c r="L24" s="3">
        <v>1</v>
      </c>
      <c r="M24" s="3">
        <v>7</v>
      </c>
      <c r="N24" s="3">
        <v>260</v>
      </c>
      <c r="O24" s="3">
        <v>233</v>
      </c>
      <c r="P24" s="3">
        <v>169</v>
      </c>
      <c r="Q24" s="3">
        <v>234</v>
      </c>
      <c r="R24" s="3">
        <v>22</v>
      </c>
      <c r="S24" s="3">
        <v>7</v>
      </c>
      <c r="T24" s="3">
        <v>16</v>
      </c>
      <c r="U24" s="3">
        <v>1245</v>
      </c>
      <c r="V24" s="3">
        <v>75</v>
      </c>
      <c r="W24" s="3">
        <v>11</v>
      </c>
      <c r="X24" s="3">
        <v>30</v>
      </c>
      <c r="Y24" s="3">
        <v>1</v>
      </c>
      <c r="Z24" s="3">
        <v>11</v>
      </c>
      <c r="AA24" s="3">
        <v>23</v>
      </c>
      <c r="AB24" s="3">
        <v>10</v>
      </c>
      <c r="AC24" s="3"/>
      <c r="AD24" s="3">
        <v>4</v>
      </c>
      <c r="AE24" s="3">
        <v>2</v>
      </c>
      <c r="AF24" s="2">
        <f>SUM(B24:AE24)</f>
        <v>6291</v>
      </c>
    </row>
    <row r="25" spans="1:32" x14ac:dyDescent="0.25">
      <c r="A25" s="5" t="s">
        <v>55</v>
      </c>
      <c r="B25" s="2">
        <f t="shared" ref="B25:AF25" si="5">SUBTOTAL(9,B24:B24)</f>
        <v>697</v>
      </c>
      <c r="C25" s="2">
        <f t="shared" si="5"/>
        <v>16</v>
      </c>
      <c r="D25" s="2">
        <f t="shared" si="5"/>
        <v>43</v>
      </c>
      <c r="E25" s="2">
        <f t="shared" si="5"/>
        <v>4</v>
      </c>
      <c r="F25" s="2">
        <f t="shared" si="5"/>
        <v>19</v>
      </c>
      <c r="G25" s="2">
        <f t="shared" si="5"/>
        <v>786</v>
      </c>
      <c r="H25" s="2">
        <f t="shared" si="5"/>
        <v>849</v>
      </c>
      <c r="I25" s="2">
        <f t="shared" si="5"/>
        <v>828</v>
      </c>
      <c r="J25" s="2">
        <f t="shared" si="5"/>
        <v>685</v>
      </c>
      <c r="K25" s="2">
        <f t="shared" si="5"/>
        <v>3</v>
      </c>
      <c r="L25" s="2">
        <f t="shared" si="5"/>
        <v>1</v>
      </c>
      <c r="M25" s="2">
        <f t="shared" si="5"/>
        <v>7</v>
      </c>
      <c r="N25" s="2">
        <f t="shared" si="5"/>
        <v>260</v>
      </c>
      <c r="O25" s="2">
        <f t="shared" si="5"/>
        <v>233</v>
      </c>
      <c r="P25" s="2">
        <f t="shared" si="5"/>
        <v>169</v>
      </c>
      <c r="Q25" s="2">
        <f t="shared" si="5"/>
        <v>234</v>
      </c>
      <c r="R25" s="2">
        <f t="shared" si="5"/>
        <v>22</v>
      </c>
      <c r="S25" s="2">
        <f t="shared" si="5"/>
        <v>7</v>
      </c>
      <c r="T25" s="2">
        <f t="shared" si="5"/>
        <v>16</v>
      </c>
      <c r="U25" s="2">
        <f t="shared" si="5"/>
        <v>1245</v>
      </c>
      <c r="V25" s="2">
        <f t="shared" si="5"/>
        <v>75</v>
      </c>
      <c r="W25" s="2">
        <f t="shared" si="5"/>
        <v>11</v>
      </c>
      <c r="X25" s="2">
        <f t="shared" si="5"/>
        <v>30</v>
      </c>
      <c r="Y25" s="2">
        <f t="shared" si="5"/>
        <v>1</v>
      </c>
      <c r="Z25" s="2">
        <f t="shared" si="5"/>
        <v>11</v>
      </c>
      <c r="AA25" s="2">
        <f t="shared" si="5"/>
        <v>23</v>
      </c>
      <c r="AB25" s="2">
        <f t="shared" si="5"/>
        <v>10</v>
      </c>
      <c r="AC25" s="2">
        <f t="shared" si="5"/>
        <v>0</v>
      </c>
      <c r="AD25" s="2">
        <f t="shared" si="5"/>
        <v>4</v>
      </c>
      <c r="AE25" s="2">
        <f t="shared" si="5"/>
        <v>2</v>
      </c>
      <c r="AF25" s="2">
        <f t="shared" si="5"/>
        <v>6291</v>
      </c>
    </row>
    <row r="26" spans="1:32" x14ac:dyDescent="0.25">
      <c r="A26" s="5" t="s">
        <v>49</v>
      </c>
      <c r="B26" s="2">
        <f t="shared" ref="B26:AF26" si="6">SUBTOTAL(9,B4:B24)</f>
        <v>4233</v>
      </c>
      <c r="C26" s="2">
        <f t="shared" si="6"/>
        <v>59</v>
      </c>
      <c r="D26" s="2">
        <f t="shared" si="6"/>
        <v>151</v>
      </c>
      <c r="E26" s="2">
        <f t="shared" si="6"/>
        <v>105</v>
      </c>
      <c r="F26" s="2">
        <f t="shared" si="6"/>
        <v>112</v>
      </c>
      <c r="G26" s="2">
        <f t="shared" si="6"/>
        <v>2954</v>
      </c>
      <c r="H26" s="2">
        <f t="shared" si="6"/>
        <v>3312</v>
      </c>
      <c r="I26" s="2">
        <f t="shared" si="6"/>
        <v>3856</v>
      </c>
      <c r="J26" s="2">
        <f t="shared" si="6"/>
        <v>3309</v>
      </c>
      <c r="K26" s="2">
        <f t="shared" si="6"/>
        <v>69</v>
      </c>
      <c r="L26" s="2">
        <f t="shared" si="6"/>
        <v>3</v>
      </c>
      <c r="M26" s="2">
        <f t="shared" si="6"/>
        <v>10</v>
      </c>
      <c r="N26" s="2">
        <f t="shared" si="6"/>
        <v>2413</v>
      </c>
      <c r="O26" s="2">
        <f t="shared" si="6"/>
        <v>1739</v>
      </c>
      <c r="P26" s="2">
        <f t="shared" si="6"/>
        <v>1197</v>
      </c>
      <c r="Q26" s="2">
        <f t="shared" si="6"/>
        <v>1592</v>
      </c>
      <c r="R26" s="2">
        <f t="shared" si="6"/>
        <v>90</v>
      </c>
      <c r="S26" s="2">
        <f t="shared" si="6"/>
        <v>104</v>
      </c>
      <c r="T26" s="2">
        <f t="shared" si="6"/>
        <v>196</v>
      </c>
      <c r="U26" s="2">
        <f t="shared" si="6"/>
        <v>6379</v>
      </c>
      <c r="V26" s="2">
        <f t="shared" si="6"/>
        <v>362</v>
      </c>
      <c r="W26" s="2">
        <f t="shared" si="6"/>
        <v>366</v>
      </c>
      <c r="X26" s="2">
        <f t="shared" si="6"/>
        <v>49</v>
      </c>
      <c r="Y26" s="2">
        <f t="shared" si="6"/>
        <v>3</v>
      </c>
      <c r="Z26" s="2">
        <f t="shared" si="6"/>
        <v>20</v>
      </c>
      <c r="AA26" s="2">
        <f t="shared" si="6"/>
        <v>60</v>
      </c>
      <c r="AB26" s="2">
        <f t="shared" si="6"/>
        <v>134</v>
      </c>
      <c r="AC26" s="2">
        <f t="shared" si="6"/>
        <v>48</v>
      </c>
      <c r="AD26" s="2">
        <f t="shared" si="6"/>
        <v>166</v>
      </c>
      <c r="AE26" s="2">
        <f t="shared" si="6"/>
        <v>36</v>
      </c>
      <c r="AF26" s="2">
        <f t="shared" si="6"/>
        <v>33127</v>
      </c>
    </row>
    <row r="27" spans="1:32" x14ac:dyDescent="0.25">
      <c r="A27" s="1" t="s">
        <v>56</v>
      </c>
      <c r="B27" s="1">
        <v>17020</v>
      </c>
      <c r="C27" s="1">
        <v>943</v>
      </c>
      <c r="D27" s="1">
        <v>250</v>
      </c>
      <c r="E27" s="1">
        <v>221</v>
      </c>
      <c r="F27" s="1">
        <v>279</v>
      </c>
      <c r="G27" s="1">
        <v>12684</v>
      </c>
      <c r="H27" s="1">
        <v>12757</v>
      </c>
      <c r="I27" s="1">
        <v>12813</v>
      </c>
      <c r="J27" s="1">
        <v>13462</v>
      </c>
      <c r="K27" s="1">
        <v>868</v>
      </c>
      <c r="L27" s="1">
        <v>974</v>
      </c>
      <c r="M27" s="1">
        <v>1924</v>
      </c>
      <c r="N27" s="1">
        <v>6852</v>
      </c>
      <c r="O27" s="1">
        <v>4858</v>
      </c>
      <c r="P27" s="1">
        <v>4520</v>
      </c>
      <c r="Q27" s="1">
        <v>4791</v>
      </c>
      <c r="R27" s="1">
        <v>892</v>
      </c>
      <c r="S27" s="1">
        <v>683</v>
      </c>
      <c r="T27" s="1">
        <v>1120</v>
      </c>
      <c r="U27" s="1">
        <v>25914</v>
      </c>
      <c r="V27" s="1">
        <v>1008</v>
      </c>
      <c r="W27" s="1">
        <v>1007</v>
      </c>
      <c r="X27" s="1">
        <v>1020</v>
      </c>
      <c r="Y27" s="1">
        <v>289</v>
      </c>
      <c r="Z27" s="1">
        <v>364</v>
      </c>
      <c r="AA27" s="1">
        <v>353</v>
      </c>
      <c r="AB27" s="1">
        <v>2241</v>
      </c>
      <c r="AC27" s="1">
        <v>357</v>
      </c>
      <c r="AD27" s="1">
        <v>1876</v>
      </c>
      <c r="AE27" s="1">
        <v>123</v>
      </c>
      <c r="AF27" s="1">
        <f>SUM(B27:AE27)</f>
        <v>132463</v>
      </c>
    </row>
    <row r="28" spans="1:32" s="10" customFormat="1" x14ac:dyDescent="0.25">
      <c r="A28" s="11"/>
      <c r="B28" s="11">
        <f t="shared" ref="B28:AF28" si="7">B26/B27</f>
        <v>0.24870740305522915</v>
      </c>
      <c r="C28" s="11">
        <f t="shared" si="7"/>
        <v>6.2566277836691414E-2</v>
      </c>
      <c r="D28" s="11">
        <f t="shared" si="7"/>
        <v>0.60399999999999998</v>
      </c>
      <c r="E28" s="11">
        <f t="shared" si="7"/>
        <v>0.47511312217194568</v>
      </c>
      <c r="F28" s="11">
        <f t="shared" si="7"/>
        <v>0.40143369175627241</v>
      </c>
      <c r="G28" s="11">
        <f t="shared" si="7"/>
        <v>0.23289183222958057</v>
      </c>
      <c r="H28" s="11">
        <f t="shared" si="7"/>
        <v>0.25962216822136869</v>
      </c>
      <c r="I28" s="11">
        <f t="shared" si="7"/>
        <v>0.30094435339108716</v>
      </c>
      <c r="J28" s="11">
        <f t="shared" si="7"/>
        <v>0.24580300103996433</v>
      </c>
      <c r="K28" s="11">
        <f t="shared" si="7"/>
        <v>7.9493087557603689E-2</v>
      </c>
      <c r="L28" s="11">
        <f t="shared" si="7"/>
        <v>3.0800821355236141E-3</v>
      </c>
      <c r="M28" s="11">
        <f t="shared" si="7"/>
        <v>5.1975051975051978E-3</v>
      </c>
      <c r="N28" s="11">
        <f t="shared" si="7"/>
        <v>0.35215995329830707</v>
      </c>
      <c r="O28" s="11">
        <f t="shared" si="7"/>
        <v>0.35796624125154386</v>
      </c>
      <c r="P28" s="11">
        <f t="shared" si="7"/>
        <v>0.26482300884955751</v>
      </c>
      <c r="Q28" s="11">
        <f t="shared" si="7"/>
        <v>0.33228970987267792</v>
      </c>
      <c r="R28" s="11">
        <f t="shared" si="7"/>
        <v>0.10089686098654709</v>
      </c>
      <c r="S28" s="11">
        <f t="shared" si="7"/>
        <v>0.15226939970717424</v>
      </c>
      <c r="T28" s="11">
        <f t="shared" si="7"/>
        <v>0.17499999999999999</v>
      </c>
      <c r="U28" s="11">
        <f t="shared" si="7"/>
        <v>0.24616037663039284</v>
      </c>
      <c r="V28" s="11">
        <f t="shared" si="7"/>
        <v>0.35912698412698413</v>
      </c>
      <c r="W28" s="11">
        <f t="shared" si="7"/>
        <v>0.36345580933465738</v>
      </c>
      <c r="X28" s="11">
        <f t="shared" si="7"/>
        <v>4.8039215686274513E-2</v>
      </c>
      <c r="Y28" s="11">
        <f t="shared" si="7"/>
        <v>1.0380622837370242E-2</v>
      </c>
      <c r="Z28" s="11">
        <f t="shared" si="7"/>
        <v>5.4945054945054944E-2</v>
      </c>
      <c r="AA28" s="11">
        <f t="shared" si="7"/>
        <v>0.16997167138810199</v>
      </c>
      <c r="AB28" s="11">
        <f t="shared" si="7"/>
        <v>5.9794734493529678E-2</v>
      </c>
      <c r="AC28" s="11">
        <f t="shared" si="7"/>
        <v>0.13445378151260504</v>
      </c>
      <c r="AD28" s="11">
        <f t="shared" si="7"/>
        <v>8.8486140724946691E-2</v>
      </c>
      <c r="AE28" s="11">
        <f t="shared" si="7"/>
        <v>0.29268292682926828</v>
      </c>
      <c r="AF28" s="11">
        <f t="shared" si="7"/>
        <v>0.25008492937650512</v>
      </c>
    </row>
    <row r="29" spans="1:3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32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</sheetData>
  <mergeCells count="2">
    <mergeCell ref="A1:AF1"/>
    <mergeCell ref="A2:AF2"/>
  </mergeCells>
  <printOptions horizontalCentered="1" gridLines="1"/>
  <pageMargins left="0.3968253968253968" right="0.3968253968253968" top="0.59523809523809523" bottom="0.59523809523809523" header="0.3" footer="0.3"/>
  <pageSetup paperSize="9" scale="52" orientation="landscape" r:id="rId1"/>
  <headerFooter>
    <oddHeader xml:space="preserve">&amp;L&amp;"Tahoma,Bold"&amp;14 &amp;R&amp;"Tahoma,Bold"&amp;12 </oddHeader>
    <oddFooter>&amp;LMonday 18 August 2025&amp;R&amp;Z&amp;F&amp;CPage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Ramachandra Myuran</dc:creator>
  <cp:lastModifiedBy>Kostas Trikilis</cp:lastModifiedBy>
  <dcterms:created xsi:type="dcterms:W3CDTF">2025-08-18T08:16:41Z</dcterms:created>
  <dcterms:modified xsi:type="dcterms:W3CDTF">2025-08-19T00:35:04Z</dcterms:modified>
</cp:coreProperties>
</file>