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hchr\Desktop\Updated forms\Done\"/>
    </mc:Choice>
  </mc:AlternateContent>
  <bookViews>
    <workbookView xWindow="-120" yWindow="-120" windowWidth="29040" windowHeight="15840"/>
  </bookViews>
  <sheets>
    <sheet name="instructions" sheetId="4" r:id="rId1"/>
    <sheet name="3rd party camp details &amp; totals" sheetId="10" r:id="rId2"/>
    <sheet name="gifts" sheetId="2" r:id="rId3"/>
  </sheets>
  <definedNames>
    <definedName name="aggregation_ends">instructions!$F$40</definedName>
    <definedName name="aggregation_starts">instructions!$D$40</definedName>
    <definedName name="date_election">instructions!$D$57</definedName>
    <definedName name="date_previous_election">instructions!$D$59</definedName>
    <definedName name="date_writ_issued">instructions!$D$58</definedName>
    <definedName name="disclosure_ends">instructions!$F$38</definedName>
    <definedName name="disclosure_starts">instructions!$D$38</definedName>
    <definedName name="return_first">instructions!$C$60</definedName>
    <definedName name="return_name">instructions!$A$9</definedName>
    <definedName name="return_name_sub">instructions!$A$10</definedName>
    <definedName name="return_num">instructions!$A$60</definedName>
    <definedName name="return_row">instructions!$B$60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4" l="1"/>
  <c r="D40" i="4" l="1"/>
  <c r="J38" i="4"/>
  <c r="A55" i="4"/>
  <c r="D26" i="4" l="1"/>
  <c r="F26" i="4"/>
  <c r="H26" i="4"/>
  <c r="D27" i="4"/>
  <c r="F27" i="4"/>
  <c r="H27" i="4"/>
  <c r="D28" i="4"/>
  <c r="F28" i="4"/>
  <c r="H28" i="4"/>
  <c r="D29" i="4"/>
  <c r="F29" i="4"/>
  <c r="H29" i="4" s="1"/>
  <c r="J29" i="4" s="1"/>
  <c r="F30" i="4"/>
  <c r="D31" i="4" s="1"/>
  <c r="F31" i="4"/>
  <c r="H31" i="4" s="1"/>
  <c r="F40" i="4"/>
  <c r="A12" i="4"/>
  <c r="D38" i="4"/>
  <c r="F38" i="4"/>
  <c r="H38" i="4"/>
  <c r="A10" i="4"/>
  <c r="B42" i="10" l="1"/>
  <c r="A1" i="2"/>
  <c r="A1" i="10"/>
  <c r="E36" i="10"/>
  <c r="G36" i="10"/>
  <c r="I3" i="2"/>
  <c r="J3" i="2"/>
  <c r="H30" i="4"/>
  <c r="J30" i="4" s="1"/>
  <c r="D30" i="4"/>
</calcChain>
</file>

<file path=xl/sharedStrings.xml><?xml version="1.0" encoding="utf-8"?>
<sst xmlns="http://schemas.openxmlformats.org/spreadsheetml/2006/main" count="90" uniqueCount="79">
  <si>
    <t>Address</t>
  </si>
  <si>
    <t>Suburb</t>
  </si>
  <si>
    <t>Postcode</t>
  </si>
  <si>
    <t>State/
Territory</t>
  </si>
  <si>
    <t>I certify that the information contained in this return and its attachments is true and complete.</t>
  </si>
  <si>
    <t>Enquiries and returns should be addressed to:</t>
  </si>
  <si>
    <t>Organisation name</t>
  </si>
  <si>
    <t>Surname</t>
  </si>
  <si>
    <t>Given names</t>
  </si>
  <si>
    <t>If received from an organisation</t>
  </si>
  <si>
    <t>Please enter X:</t>
  </si>
  <si>
    <t>If received from a person</t>
  </si>
  <si>
    <t>Northern Territory Electoral Commission</t>
  </si>
  <si>
    <t>GPO Box 2419, DARWIN  NT  0801</t>
  </si>
  <si>
    <t>Email address</t>
  </si>
  <si>
    <t>Surname:</t>
  </si>
  <si>
    <t>Given names:</t>
  </si>
  <si>
    <t>Daytime contact number:</t>
  </si>
  <si>
    <t>Email address:</t>
  </si>
  <si>
    <r>
      <t xml:space="preserve">Telephone:  08 8999 5000 or </t>
    </r>
    <r>
      <rPr>
        <b/>
        <sz val="10"/>
        <color indexed="8"/>
        <rFont val="Tahoma"/>
        <family val="2"/>
      </rPr>
      <t>1800 MYVOTE</t>
    </r>
  </si>
  <si>
    <t>Disclosure period</t>
  </si>
  <si>
    <r>
      <t xml:space="preserve">Authority for collecting information in this form is in Part 10 of the </t>
    </r>
    <r>
      <rPr>
        <i/>
        <sz val="10"/>
        <color indexed="8"/>
        <rFont val="Tahoma"/>
        <family val="2"/>
      </rPr>
      <t>Electoral Act 2004</t>
    </r>
    <r>
      <rPr>
        <sz val="10"/>
        <color indexed="8"/>
        <rFont val="Tahoma"/>
        <family val="2"/>
      </rPr>
      <t>.</t>
    </r>
  </si>
  <si>
    <t xml:space="preserve">Six month return </t>
  </si>
  <si>
    <t>Quarterly return 1</t>
  </si>
  <si>
    <t>Quarterly return 2</t>
  </si>
  <si>
    <t>Return prior to early voting</t>
  </si>
  <si>
    <t>Return prior to election day</t>
  </si>
  <si>
    <t>Post-election return</t>
  </si>
  <si>
    <t>As soon as practicable</t>
  </si>
  <si>
    <t>Return</t>
  </si>
  <si>
    <t>Return due</t>
  </si>
  <si>
    <t>Return published</t>
  </si>
  <si>
    <t>Gift aggregation period:</t>
  </si>
  <si>
    <t>Select the period to which this return relates:</t>
  </si>
  <si>
    <t>Election date:</t>
  </si>
  <si>
    <t>Writ issued:</t>
  </si>
  <si>
    <t>Previous election:</t>
  </si>
  <si>
    <t>Number of donors who made the above gifts:</t>
  </si>
  <si>
    <t>Disclosure period:</t>
  </si>
  <si>
    <t>Total amount of all gifts received during the disclosure period:</t>
  </si>
  <si>
    <t>Disclosure period starts</t>
  </si>
  <si>
    <t>Disclosure period ends</t>
  </si>
  <si>
    <t>Starts</t>
  </si>
  <si>
    <t>Ends</t>
  </si>
  <si>
    <t>Based on your selections, the relevant dates for this return are:</t>
  </si>
  <si>
    <t>to</t>
  </si>
  <si>
    <t>This return is due 6 times in an election year as per the table below.</t>
  </si>
  <si>
    <t>Tick if this is your first return for this election and you have not provided a financial year return.</t>
  </si>
  <si>
    <t>Name of reporting agent:</t>
  </si>
  <si>
    <t>3. Gifts received</t>
  </si>
  <si>
    <t>1. Third party campaigner details</t>
  </si>
  <si>
    <t>If third party campaigner is an organisation:</t>
  </si>
  <si>
    <t>Name of organisation:</t>
  </si>
  <si>
    <t>This return must be submitted from this email address.</t>
  </si>
  <si>
    <t>(If a reporting agent has not been appointed, the financial controller of the third party campaigner must complete the return)</t>
  </si>
  <si>
    <t>If third party campaigner is a person:</t>
  </si>
  <si>
    <t>Capacity/position within organisation:</t>
  </si>
  <si>
    <t>2.  Certification</t>
  </si>
  <si>
    <r>
      <t xml:space="preserve">Refer to the </t>
    </r>
    <r>
      <rPr>
        <i/>
        <sz val="10"/>
        <color indexed="8"/>
        <rFont val="Tahoma"/>
        <family val="2"/>
      </rPr>
      <t xml:space="preserve">Disclosure Handbook </t>
    </r>
    <r>
      <rPr>
        <sz val="10"/>
        <color indexed="8"/>
        <rFont val="Tahoma"/>
        <family val="2"/>
      </rPr>
      <t>before completing this return.  The handbook is available at:</t>
    </r>
  </si>
  <si>
    <t>Legislative requirements</t>
  </si>
  <si>
    <t>192A Period covered by return extended if first return</t>
  </si>
  <si>
    <t>192B Additional disclosure requirement for nominees who were not previously candidates</t>
  </si>
  <si>
    <t>192D Content of return</t>
  </si>
  <si>
    <t>192E Gift aggregation periods</t>
  </si>
  <si>
    <t>184 Appointment of reporting agent</t>
  </si>
  <si>
    <t>191 Disclosure of gifts – general election other than extraordinary general election</t>
  </si>
  <si>
    <t>192C Additional disclosure requirement for associated entities and third party campaigner on registration</t>
  </si>
  <si>
    <t>198 Nil returns</t>
  </si>
  <si>
    <t>215 Offences</t>
  </si>
  <si>
    <t>Who completes this return?</t>
  </si>
  <si>
    <t>Registered third party campaigners.</t>
  </si>
  <si>
    <r>
      <t xml:space="preserve">• Record all persons and organisations from whom gifts totalling $1500 or more were received during the gift aggregation period.
• Provide additional details of officeholders (as referred to in the </t>
    </r>
    <r>
      <rPr>
        <i/>
        <sz val="10"/>
        <color indexed="8"/>
        <rFont val="Tahoma"/>
        <family val="2"/>
      </rPr>
      <t>Handbook)</t>
    </r>
    <r>
      <rPr>
        <sz val="10"/>
        <color indexed="8"/>
        <rFont val="Tahoma"/>
        <family val="2"/>
      </rPr>
      <t xml:space="preserve"> for gifts received from trusts, foundations and unincorporated associations.</t>
    </r>
  </si>
  <si>
    <t>3A Meaning of gift</t>
  </si>
  <si>
    <t>Gifts totalling $1500 or more</t>
  </si>
  <si>
    <t>Email: disclosure.ntec@nt.gov.au</t>
  </si>
  <si>
    <t>Web: www.ntec.nt.gov.au</t>
  </si>
  <si>
    <t>https://ntec.nt.gov.au/financial-disclosure/forms-and-resources</t>
  </si>
  <si>
    <t>The "gift aggregation period" is from 1 July 2023.</t>
  </si>
  <si>
    <t>If you did not provide an annual gift return to NTEC for 2022/2023, then you must disclose all gifts received from 22 September 2020 (31 days after the last general election).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</si>
</sst>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[$-F800]dddd\,\ mmmm\ dd\,\ yyyy"/>
  </numFmts>
  <fonts count="19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i/>
      <sz val="10"/>
      <color indexed="8"/>
      <name val="Tahoma"/>
      <family val="2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i/>
      <sz val="10"/>
      <color theme="1"/>
      <name val="Tahoma"/>
      <family val="2"/>
    </font>
    <font>
      <u/>
      <sz val="10"/>
      <color theme="10"/>
      <name val="Tahoma"/>
      <family val="2"/>
    </font>
    <font>
      <b/>
      <sz val="12"/>
      <color theme="0"/>
      <name val="Tahoma"/>
      <family val="2"/>
    </font>
    <font>
      <sz val="12"/>
      <color theme="0"/>
      <name val="Tahoma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  <font>
      <b/>
      <sz val="20"/>
      <color theme="1"/>
      <name val="Tahoma"/>
      <family val="2"/>
    </font>
    <font>
      <b/>
      <sz val="18"/>
      <color theme="1"/>
      <name val="Tahoma"/>
      <family val="2"/>
    </font>
    <font>
      <sz val="10"/>
      <color theme="0" tint="-0.14999847407452621"/>
      <name val="Tahoma"/>
      <family val="2"/>
    </font>
    <font>
      <b/>
      <i/>
      <sz val="11"/>
      <color theme="1"/>
      <name val="Tahoma"/>
      <family val="2"/>
    </font>
    <font>
      <b/>
      <i/>
      <sz val="10"/>
      <color theme="9" tint="-0.249977111117893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2">
    <xf numFmtId="0" fontId="0" fillId="0" borderId="0" xfId="0"/>
    <xf numFmtId="0" fontId="7" fillId="0" borderId="0" xfId="0" applyFont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right" vertical="center"/>
    </xf>
    <xf numFmtId="0" fontId="5" fillId="4" borderId="4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5" borderId="9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12" fillId="4" borderId="0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vertical="center"/>
    </xf>
    <xf numFmtId="0" fontId="5" fillId="4" borderId="5" xfId="0" applyFont="1" applyFill="1" applyBorder="1" applyAlignment="1" applyProtection="1">
      <alignment vertical="center"/>
    </xf>
    <xf numFmtId="0" fontId="5" fillId="4" borderId="6" xfId="0" applyFont="1" applyFill="1" applyBorder="1" applyAlignment="1" applyProtection="1">
      <alignment vertical="center"/>
    </xf>
    <xf numFmtId="0" fontId="5" fillId="4" borderId="7" xfId="0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2" fillId="4" borderId="8" xfId="0" applyFont="1" applyFill="1" applyBorder="1" applyAlignment="1" applyProtection="1">
      <alignment horizontal="center" wrapText="1"/>
    </xf>
    <xf numFmtId="0" fontId="12" fillId="4" borderId="0" xfId="0" applyFont="1" applyFill="1" applyBorder="1" applyAlignment="1" applyProtection="1">
      <alignment horizontal="center" wrapText="1"/>
    </xf>
    <xf numFmtId="0" fontId="12" fillId="4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12" fillId="4" borderId="5" xfId="0" applyFont="1" applyFill="1" applyBorder="1" applyAlignment="1" applyProtection="1">
      <alignment horizontal="center" wrapText="1"/>
    </xf>
    <xf numFmtId="0" fontId="12" fillId="4" borderId="7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49" fontId="5" fillId="0" borderId="0" xfId="0" applyNumberFormat="1" applyFont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Border="1" applyAlignment="1" applyProtection="1">
      <alignment horizontal="center" vertical="top" wrapText="1"/>
      <protection locked="0"/>
    </xf>
    <xf numFmtId="164" fontId="12" fillId="4" borderId="0" xfId="0" applyNumberFormat="1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center" vertical="center"/>
    </xf>
    <xf numFmtId="165" fontId="5" fillId="4" borderId="0" xfId="0" applyNumberFormat="1" applyFont="1" applyFill="1" applyBorder="1" applyAlignment="1" applyProtection="1">
      <alignment horizontal="left" vertical="top"/>
    </xf>
    <xf numFmtId="0" fontId="5" fillId="4" borderId="3" xfId="0" applyFont="1" applyFill="1" applyBorder="1" applyAlignment="1" applyProtection="1">
      <alignment vertical="center"/>
    </xf>
    <xf numFmtId="0" fontId="16" fillId="4" borderId="0" xfId="0" applyFont="1" applyFill="1" applyBorder="1" applyAlignment="1" applyProtection="1">
      <alignment vertical="center"/>
    </xf>
    <xf numFmtId="0" fontId="17" fillId="4" borderId="0" xfId="0" applyFont="1" applyFill="1" applyBorder="1" applyAlignment="1" applyProtection="1">
      <alignment vertical="center"/>
    </xf>
    <xf numFmtId="165" fontId="5" fillId="4" borderId="4" xfId="0" applyNumberFormat="1" applyFont="1" applyFill="1" applyBorder="1" applyAlignment="1" applyProtection="1">
      <alignment horizontal="left" vertical="top"/>
    </xf>
    <xf numFmtId="165" fontId="5" fillId="4" borderId="6" xfId="0" applyNumberFormat="1" applyFont="1" applyFill="1" applyBorder="1" applyAlignment="1" applyProtection="1">
      <alignment horizontal="left" vertical="top"/>
    </xf>
    <xf numFmtId="165" fontId="5" fillId="4" borderId="7" xfId="0" applyNumberFormat="1" applyFont="1" applyFill="1" applyBorder="1" applyAlignment="1" applyProtection="1">
      <alignment horizontal="left" vertical="top"/>
    </xf>
    <xf numFmtId="0" fontId="12" fillId="4" borderId="14" xfId="0" applyFont="1" applyFill="1" applyBorder="1" applyAlignment="1" applyProtection="1">
      <alignment vertical="center"/>
    </xf>
    <xf numFmtId="0" fontId="12" fillId="4" borderId="15" xfId="0" applyFont="1" applyFill="1" applyBorder="1" applyAlignment="1" applyProtection="1">
      <alignment vertical="center"/>
    </xf>
    <xf numFmtId="0" fontId="12" fillId="4" borderId="16" xfId="0" applyFont="1" applyFill="1" applyBorder="1" applyAlignment="1" applyProtection="1">
      <alignment vertical="center"/>
    </xf>
    <xf numFmtId="164" fontId="5" fillId="0" borderId="0" xfId="0" applyNumberFormat="1" applyFont="1" applyAlignment="1" applyProtection="1">
      <alignment horizontal="center" vertical="top" wrapText="1"/>
      <protection locked="0"/>
    </xf>
    <xf numFmtId="0" fontId="7" fillId="4" borderId="8" xfId="0" applyFont="1" applyFill="1" applyBorder="1" applyAlignment="1" applyProtection="1">
      <alignment vertical="center"/>
    </xf>
    <xf numFmtId="0" fontId="7" fillId="4" borderId="1" xfId="0" applyFont="1" applyFill="1" applyBorder="1" applyAlignment="1" applyProtection="1">
      <alignment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vertical="top" wrapText="1"/>
    </xf>
    <xf numFmtId="0" fontId="5" fillId="0" borderId="0" xfId="0" applyFont="1" applyAlignment="1" applyProtection="1">
      <alignment vertical="top"/>
    </xf>
    <xf numFmtId="0" fontId="5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top" wrapText="1"/>
    </xf>
    <xf numFmtId="0" fontId="8" fillId="0" borderId="0" xfId="0" applyFont="1" applyAlignment="1" applyProtection="1">
      <alignment vertical="top"/>
    </xf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vertical="center"/>
    </xf>
    <xf numFmtId="0" fontId="5" fillId="0" borderId="0" xfId="0" applyFont="1" applyProtection="1"/>
    <xf numFmtId="165" fontId="5" fillId="0" borderId="0" xfId="0" applyNumberFormat="1" applyFont="1" applyAlignment="1" applyProtection="1">
      <alignment vertical="top"/>
    </xf>
    <xf numFmtId="0" fontId="5" fillId="0" borderId="0" xfId="0" applyFont="1" applyAlignment="1" applyProtection="1">
      <alignment horizontal="left" vertical="top"/>
      <protection locked="0"/>
    </xf>
    <xf numFmtId="0" fontId="5" fillId="4" borderId="3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165" fontId="5" fillId="4" borderId="0" xfId="0" applyNumberFormat="1" applyFont="1" applyFill="1" applyAlignment="1">
      <alignment horizontal="left" vertical="top"/>
    </xf>
    <xf numFmtId="0" fontId="5" fillId="4" borderId="4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4" borderId="0" xfId="0" applyNumberFormat="1" applyFont="1" applyFill="1" applyAlignment="1">
      <alignment horizontal="right" vertical="center"/>
    </xf>
    <xf numFmtId="0" fontId="12" fillId="4" borderId="0" xfId="0" applyFont="1" applyFill="1" applyAlignment="1">
      <alignment horizontal="right" vertical="center"/>
    </xf>
    <xf numFmtId="165" fontId="12" fillId="7" borderId="13" xfId="0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horizontal="right" vertical="center" wrapText="1"/>
    </xf>
    <xf numFmtId="0" fontId="5" fillId="4" borderId="0" xfId="0" applyFont="1" applyFill="1" applyBorder="1" applyAlignment="1" applyProtection="1">
      <alignment horizontal="left" vertical="center" wrapText="1"/>
    </xf>
    <xf numFmtId="165" fontId="12" fillId="7" borderId="9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  <protection locked="0"/>
    </xf>
    <xf numFmtId="1" fontId="5" fillId="0" borderId="9" xfId="0" applyNumberFormat="1" applyFont="1" applyFill="1" applyBorder="1" applyAlignment="1" applyProtection="1">
      <alignment horizontal="center" vertical="center"/>
      <protection locked="0"/>
    </xf>
    <xf numFmtId="0" fontId="5" fillId="4" borderId="21" xfId="0" applyFont="1" applyFill="1" applyBorder="1" applyAlignment="1" applyProtection="1">
      <alignment vertical="center"/>
    </xf>
    <xf numFmtId="0" fontId="5" fillId="3" borderId="20" xfId="0" applyFont="1" applyFill="1" applyBorder="1" applyAlignment="1" applyProtection="1">
      <alignment vertical="center"/>
    </xf>
    <xf numFmtId="0" fontId="10" fillId="2" borderId="20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vertical="center"/>
    </xf>
    <xf numFmtId="0" fontId="5" fillId="4" borderId="22" xfId="0" applyFont="1" applyFill="1" applyBorder="1" applyAlignment="1" applyProtection="1">
      <alignment vertical="center"/>
    </xf>
    <xf numFmtId="0" fontId="5" fillId="4" borderId="23" xfId="0" applyFont="1" applyFill="1" applyBorder="1" applyAlignment="1" applyProtection="1">
      <alignment vertical="center"/>
    </xf>
    <xf numFmtId="0" fontId="10" fillId="2" borderId="24" xfId="0" applyFont="1" applyFill="1" applyBorder="1" applyAlignment="1" applyProtection="1">
      <alignment vertical="center"/>
    </xf>
    <xf numFmtId="0" fontId="5" fillId="4" borderId="20" xfId="0" applyFont="1" applyFill="1" applyBorder="1" applyAlignment="1" applyProtection="1">
      <alignment vertical="center"/>
    </xf>
    <xf numFmtId="0" fontId="5" fillId="4" borderId="25" xfId="0" applyFont="1" applyFill="1" applyBorder="1" applyAlignment="1" applyProtection="1">
      <alignment vertical="center"/>
    </xf>
    <xf numFmtId="0" fontId="5" fillId="4" borderId="26" xfId="0" applyFont="1" applyFill="1" applyBorder="1" applyAlignment="1" applyProtection="1">
      <alignment vertical="center"/>
    </xf>
    <xf numFmtId="0" fontId="5" fillId="4" borderId="27" xfId="0" applyFont="1" applyFill="1" applyBorder="1" applyAlignment="1" applyProtection="1">
      <alignment vertical="center"/>
    </xf>
    <xf numFmtId="0" fontId="12" fillId="4" borderId="0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vertical="center"/>
    </xf>
    <xf numFmtId="0" fontId="12" fillId="3" borderId="0" xfId="0" applyFont="1" applyFill="1" applyAlignment="1">
      <alignment horizontal="right" vertical="center"/>
    </xf>
    <xf numFmtId="0" fontId="10" fillId="2" borderId="17" xfId="0" applyFont="1" applyFill="1" applyBorder="1" applyAlignment="1">
      <alignment vertical="top"/>
    </xf>
    <xf numFmtId="0" fontId="10" fillId="2" borderId="18" xfId="0" applyFont="1" applyFill="1" applyBorder="1" applyAlignment="1">
      <alignment vertical="top"/>
    </xf>
    <xf numFmtId="0" fontId="10" fillId="2" borderId="18" xfId="0" applyFont="1" applyFill="1" applyBorder="1" applyAlignment="1">
      <alignment vertical="center"/>
    </xf>
    <xf numFmtId="0" fontId="11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horizontal="right" vertical="center"/>
    </xf>
    <xf numFmtId="0" fontId="5" fillId="4" borderId="21" xfId="0" applyFont="1" applyFill="1" applyBorder="1" applyAlignment="1">
      <alignment vertical="center"/>
    </xf>
    <xf numFmtId="0" fontId="17" fillId="3" borderId="20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right" vertical="center"/>
    </xf>
    <xf numFmtId="0" fontId="5" fillId="3" borderId="20" xfId="0" applyFont="1" applyFill="1" applyBorder="1" applyAlignment="1">
      <alignment vertical="center"/>
    </xf>
    <xf numFmtId="0" fontId="12" fillId="3" borderId="22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vertical="center"/>
    </xf>
    <xf numFmtId="0" fontId="17" fillId="3" borderId="20" xfId="0" applyFont="1" applyFill="1" applyBorder="1" applyAlignment="1">
      <alignment vertical="center"/>
    </xf>
    <xf numFmtId="0" fontId="17" fillId="3" borderId="21" xfId="0" applyFont="1" applyFill="1" applyBorder="1" applyAlignment="1">
      <alignment vertical="center"/>
    </xf>
    <xf numFmtId="0" fontId="12" fillId="4" borderId="21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vertical="top"/>
    </xf>
    <xf numFmtId="0" fontId="5" fillId="3" borderId="0" xfId="0" applyFont="1" applyFill="1" applyBorder="1" applyAlignment="1">
      <alignment horizontal="right" vertical="center"/>
    </xf>
    <xf numFmtId="0" fontId="12" fillId="3" borderId="0" xfId="0" applyFont="1" applyFill="1" applyBorder="1" applyAlignment="1">
      <alignment horizontal="right" vertical="center"/>
    </xf>
    <xf numFmtId="0" fontId="13" fillId="4" borderId="0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vertical="center"/>
    </xf>
    <xf numFmtId="0" fontId="13" fillId="3" borderId="20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5" fillId="0" borderId="0" xfId="0" applyFont="1" applyAlignment="1" applyProtection="1">
      <alignment horizontal="right" vertical="top"/>
    </xf>
    <xf numFmtId="0" fontId="9" fillId="0" borderId="0" xfId="1" applyFont="1" applyAlignment="1" applyProtection="1">
      <alignment horizontal="left"/>
    </xf>
    <xf numFmtId="16" fontId="15" fillId="8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wrapText="1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right" vertical="top"/>
    </xf>
    <xf numFmtId="0" fontId="9" fillId="0" borderId="0" xfId="1" applyFont="1" applyFill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center" vertical="center" wrapText="1"/>
    </xf>
    <xf numFmtId="0" fontId="5" fillId="6" borderId="10" xfId="0" applyFont="1" applyFill="1" applyBorder="1" applyAlignment="1" applyProtection="1">
      <alignment horizontal="left" vertical="center"/>
      <protection locked="0"/>
    </xf>
    <xf numFmtId="0" fontId="5" fillId="6" borderId="11" xfId="0" applyFont="1" applyFill="1" applyBorder="1" applyAlignment="1" applyProtection="1">
      <alignment horizontal="left" vertical="center"/>
      <protection locked="0"/>
    </xf>
    <xf numFmtId="0" fontId="5" fillId="6" borderId="12" xfId="0" applyFont="1" applyFill="1" applyBorder="1" applyAlignment="1" applyProtection="1">
      <alignment horizontal="left" vertical="center"/>
      <protection locked="0"/>
    </xf>
    <xf numFmtId="0" fontId="18" fillId="4" borderId="0" xfId="0" applyFont="1" applyFill="1" applyBorder="1" applyAlignment="1" applyProtection="1">
      <alignment horizontal="center" vertical="center" wrapText="1"/>
    </xf>
    <xf numFmtId="0" fontId="12" fillId="3" borderId="20" xfId="0" applyFont="1" applyFill="1" applyBorder="1" applyAlignment="1" applyProtection="1">
      <alignment horizontal="right" vertical="center" wrapText="1"/>
    </xf>
    <xf numFmtId="0" fontId="12" fillId="3" borderId="0" xfId="0" applyFont="1" applyFill="1" applyBorder="1" applyAlignment="1" applyProtection="1">
      <alignment horizontal="right" vertical="center" wrapText="1"/>
    </xf>
    <xf numFmtId="0" fontId="12" fillId="3" borderId="0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wrapText="1"/>
    </xf>
    <xf numFmtId="0" fontId="12" fillId="4" borderId="2" xfId="0" applyFont="1" applyFill="1" applyBorder="1" applyAlignment="1" applyProtection="1">
      <alignment horizontal="center" wrapText="1"/>
    </xf>
    <xf numFmtId="164" fontId="12" fillId="4" borderId="0" xfId="0" applyNumberFormat="1" applyFont="1" applyFill="1" applyBorder="1" applyAlignment="1">
      <alignment horizontal="center" wrapText="1"/>
    </xf>
    <xf numFmtId="0" fontId="12" fillId="4" borderId="0" xfId="0" applyFont="1" applyFill="1" applyAlignment="1">
      <alignment horizontal="center" wrapText="1"/>
    </xf>
    <xf numFmtId="49" fontId="12" fillId="4" borderId="0" xfId="0" applyNumberFormat="1" applyFont="1" applyFill="1" applyAlignment="1">
      <alignment horizontal="center" wrapText="1"/>
    </xf>
    <xf numFmtId="0" fontId="5" fillId="4" borderId="0" xfId="0" applyFont="1" applyFill="1" applyBorder="1" applyAlignment="1" applyProtection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$A$60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CheckBox" fmlaLink="return_first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1386976</xdr:colOff>
      <xdr:row>0</xdr:row>
      <xdr:rowOff>0</xdr:rowOff>
    </xdr:from>
    <xdr:to>
      <xdr:col>10</xdr:col>
      <xdr:colOff>110805</xdr:colOff>
      <xdr:row>5</xdr:row>
      <xdr:rowOff>18375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59201" y="0"/>
          <a:ext cx="2933879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24</xdr:row>
          <xdr:rowOff>152400</xdr:rowOff>
        </xdr:from>
        <xdr:to>
          <xdr:col>1</xdr:col>
          <xdr:colOff>171450</xdr:colOff>
          <xdr:row>26</xdr:row>
          <xdr:rowOff>9525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25</xdr:row>
          <xdr:rowOff>152400</xdr:rowOff>
        </xdr:from>
        <xdr:to>
          <xdr:col>2</xdr:col>
          <xdr:colOff>38100</xdr:colOff>
          <xdr:row>27</xdr:row>
          <xdr:rowOff>19050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26</xdr:row>
          <xdr:rowOff>161925</xdr:rowOff>
        </xdr:from>
        <xdr:to>
          <xdr:col>2</xdr:col>
          <xdr:colOff>28575</xdr:colOff>
          <xdr:row>28</xdr:row>
          <xdr:rowOff>28575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28</xdr:row>
          <xdr:rowOff>0</xdr:rowOff>
        </xdr:from>
        <xdr:to>
          <xdr:col>2</xdr:col>
          <xdr:colOff>38100</xdr:colOff>
          <xdr:row>29</xdr:row>
          <xdr:rowOff>19050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29</xdr:row>
          <xdr:rowOff>0</xdr:rowOff>
        </xdr:from>
        <xdr:to>
          <xdr:col>2</xdr:col>
          <xdr:colOff>57150</xdr:colOff>
          <xdr:row>30</xdr:row>
          <xdr:rowOff>19050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30</xdr:row>
          <xdr:rowOff>0</xdr:rowOff>
        </xdr:from>
        <xdr:to>
          <xdr:col>2</xdr:col>
          <xdr:colOff>19050</xdr:colOff>
          <xdr:row>31</xdr:row>
          <xdr:rowOff>19050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142875</xdr:rowOff>
        </xdr:from>
        <xdr:to>
          <xdr:col>2</xdr:col>
          <xdr:colOff>104775</xdr:colOff>
          <xdr:row>34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3" Type="http://schemas.openxmlformats.org/officeDocument/2006/relationships/hyperlink" Target="mailto:disclosure.ntec@nt.gov.au" TargetMode="Externa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2" Type="http://schemas.openxmlformats.org/officeDocument/2006/relationships/hyperlink" Target="http://www.ntec.nt.gov.au/" TargetMode="External"/><Relationship Id="rId1" Type="http://schemas.openxmlformats.org/officeDocument/2006/relationships/hyperlink" Target="mailto:ntec@nt.gov.au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1.bin"/><Relationship Id="rId10" Type="http://schemas.openxmlformats.org/officeDocument/2006/relationships/ctrlProp" Target="../ctrlProps/ctrlProp3.xml"/><Relationship Id="rId4" Type="http://schemas.openxmlformats.org/officeDocument/2006/relationships/hyperlink" Target="https://ntec.nt.gov.au/financial-disclosure/forms-and-resources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K60"/>
  <sheetViews>
    <sheetView showGridLines="0" tabSelected="1" workbookViewId="0">
      <selection activeCell="A9" sqref="A9:K9"/>
    </sheetView>
  </sheetViews>
  <sheetFormatPr defaultRowHeight="14.25" x14ac:dyDescent="0.25"/>
  <cols>
    <col min="1" max="1" width="1.7109375" style="52" customWidth="1"/>
    <col min="2" max="2" width="3.28515625" style="52" customWidth="1"/>
    <col min="3" max="3" width="25.7109375" style="52" customWidth="1"/>
    <col min="4" max="4" width="30.7109375" style="52" customWidth="1"/>
    <col min="5" max="5" width="1.7109375" style="52" customWidth="1"/>
    <col min="6" max="6" width="30.7109375" style="52" customWidth="1"/>
    <col min="7" max="7" width="1.7109375" style="52" customWidth="1"/>
    <col min="8" max="8" width="30.7109375" style="52" customWidth="1"/>
    <col min="9" max="9" width="1.7109375" style="52" customWidth="1"/>
    <col min="10" max="10" width="30.7109375" style="52" customWidth="1"/>
    <col min="11" max="11" width="1.7109375" style="52" customWidth="1"/>
    <col min="12" max="16384" width="9.140625" style="52"/>
  </cols>
  <sheetData>
    <row r="1" spans="1:11" s="54" customFormat="1" ht="12.75" customHeight="1" x14ac:dyDescent="0.25">
      <c r="A1" s="53" t="s">
        <v>5</v>
      </c>
    </row>
    <row r="2" spans="1:11" s="54" customFormat="1" ht="12.75" customHeight="1" x14ac:dyDescent="0.25">
      <c r="A2" s="55" t="s">
        <v>12</v>
      </c>
    </row>
    <row r="3" spans="1:11" s="54" customFormat="1" ht="12.75" customHeight="1" x14ac:dyDescent="0.25">
      <c r="A3" s="55" t="s">
        <v>13</v>
      </c>
    </row>
    <row r="4" spans="1:11" s="54" customFormat="1" ht="12.75" customHeight="1" x14ac:dyDescent="0.25">
      <c r="A4" s="55" t="s">
        <v>19</v>
      </c>
    </row>
    <row r="5" spans="1:11" s="54" customFormat="1" ht="12.75" customHeight="1" x14ac:dyDescent="0.2">
      <c r="A5" s="56"/>
    </row>
    <row r="6" spans="1:11" s="54" customFormat="1" ht="12.75" customHeight="1" x14ac:dyDescent="0.2">
      <c r="A6" s="130" t="s">
        <v>74</v>
      </c>
      <c r="B6" s="130"/>
      <c r="C6" s="130"/>
      <c r="K6" s="129" t="s">
        <v>58</v>
      </c>
    </row>
    <row r="7" spans="1:11" s="54" customFormat="1" ht="12.75" customHeight="1" x14ac:dyDescent="0.25">
      <c r="A7" s="135" t="s">
        <v>75</v>
      </c>
      <c r="B7" s="135"/>
      <c r="C7" s="135"/>
      <c r="G7" s="134" t="s">
        <v>76</v>
      </c>
      <c r="H7" s="134"/>
      <c r="I7" s="134"/>
      <c r="J7" s="134"/>
      <c r="K7" s="134"/>
    </row>
    <row r="8" spans="1:11" s="49" customFormat="1" ht="12.75" customHeight="1" x14ac:dyDescent="0.25">
      <c r="A8" s="50"/>
    </row>
    <row r="9" spans="1:11" s="47" customFormat="1" ht="51" customHeight="1" x14ac:dyDescent="0.35">
      <c r="A9" s="132" t="str">
        <f>"Election return of gifts received - third party campaigners 
- " &amp; YEAR(date_election) &amp; " Territory Election"</f>
        <v>Election return of gifts received - third party campaigners 
- 2024 Territory Election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</row>
    <row r="10" spans="1:11" ht="25.5" x14ac:dyDescent="0.25">
      <c r="A10" s="133" t="str">
        <f ca="1">IF(return_num=0,"",INDIRECT("C" &amp; return_row+return_num))</f>
        <v xml:space="preserve">Six month return 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</row>
    <row r="11" spans="1:11" s="49" customFormat="1" ht="12.75" x14ac:dyDescent="0.25">
      <c r="A11" s="50"/>
    </row>
    <row r="12" spans="1:11" ht="22.5" x14ac:dyDescent="0.25">
      <c r="A12" s="131" t="str">
        <f ca="1">IF(return_num=0,"Please select the return period below","The deadline for lodging this return is "&amp;TEXT(INDIRECT("H" &amp; return_row+return_num),"dddd d mmmm yyyy"))</f>
        <v>The deadline for lodging this return is Tuesday 30 January 2024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</row>
    <row r="13" spans="1:11" s="49" customFormat="1" ht="12.75" customHeight="1" x14ac:dyDescent="0.25">
      <c r="A13" s="50"/>
    </row>
    <row r="14" spans="1:11" s="127" customFormat="1" ht="12.75" customHeight="1" x14ac:dyDescent="0.25">
      <c r="A14" s="123" t="s">
        <v>69</v>
      </c>
      <c r="B14" s="125"/>
      <c r="C14" s="125"/>
      <c r="D14" s="125"/>
    </row>
    <row r="15" spans="1:11" s="124" customFormat="1" ht="12.75" customHeight="1" x14ac:dyDescent="0.25">
      <c r="A15" s="63" t="s">
        <v>70</v>
      </c>
      <c r="B15" s="128"/>
      <c r="C15" s="128"/>
      <c r="D15" s="128"/>
    </row>
    <row r="16" spans="1:11" s="127" customFormat="1" ht="12.75" customHeight="1" x14ac:dyDescent="0.25">
      <c r="A16" s="63"/>
      <c r="B16" s="125"/>
      <c r="C16" s="125"/>
      <c r="D16" s="125"/>
    </row>
    <row r="17" spans="1:11" s="48" customFormat="1" ht="12.75" customHeight="1" x14ac:dyDescent="0.25">
      <c r="A17" s="51" t="s">
        <v>20</v>
      </c>
    </row>
    <row r="18" spans="1:11" s="48" customFormat="1" ht="12.75" customHeight="1" x14ac:dyDescent="0.25">
      <c r="A18" s="48" t="s">
        <v>46</v>
      </c>
    </row>
    <row r="19" spans="1:11" s="48" customFormat="1" ht="12.75" customHeight="1" x14ac:dyDescent="0.25">
      <c r="A19" s="48" t="s">
        <v>77</v>
      </c>
    </row>
    <row r="20" spans="1:11" s="48" customFormat="1" ht="12.75" customHeight="1" x14ac:dyDescent="0.25">
      <c r="A20" s="48" t="s">
        <v>78</v>
      </c>
    </row>
    <row r="21" spans="1:11" s="49" customFormat="1" ht="12.75" customHeight="1" x14ac:dyDescent="0.25"/>
    <row r="22" spans="1:11" s="1" customFormat="1" ht="5.0999999999999996" customHeight="1" x14ac:dyDescent="0.25">
      <c r="A22" s="42"/>
      <c r="B22" s="43"/>
      <c r="C22" s="43"/>
      <c r="D22" s="43"/>
      <c r="E22" s="43"/>
      <c r="F22" s="43"/>
      <c r="G22" s="43"/>
      <c r="H22" s="44"/>
      <c r="I22" s="43"/>
      <c r="J22" s="43"/>
      <c r="K22" s="45"/>
    </row>
    <row r="23" spans="1:11" s="4" customFormat="1" x14ac:dyDescent="0.25">
      <c r="A23" s="32"/>
      <c r="B23" s="34" t="s">
        <v>33</v>
      </c>
      <c r="C23" s="34"/>
      <c r="D23" s="9"/>
      <c r="E23" s="9"/>
      <c r="F23" s="9"/>
      <c r="G23" s="9"/>
      <c r="H23" s="30"/>
      <c r="I23" s="9"/>
      <c r="J23" s="9"/>
      <c r="K23" s="3"/>
    </row>
    <row r="24" spans="1:11" s="4" customFormat="1" ht="5.0999999999999996" customHeight="1" x14ac:dyDescent="0.25">
      <c r="A24" s="32"/>
      <c r="B24" s="9"/>
      <c r="C24" s="9"/>
      <c r="D24" s="29"/>
      <c r="E24" s="29"/>
      <c r="F24" s="29"/>
      <c r="G24" s="29"/>
      <c r="H24" s="29"/>
      <c r="I24" s="29"/>
      <c r="J24" s="9"/>
      <c r="K24" s="3"/>
    </row>
    <row r="25" spans="1:11" s="4" customFormat="1" ht="12.75" x14ac:dyDescent="0.25">
      <c r="A25" s="32"/>
      <c r="B25" s="33"/>
      <c r="C25" s="38" t="s">
        <v>29</v>
      </c>
      <c r="D25" s="39" t="s">
        <v>40</v>
      </c>
      <c r="E25" s="39"/>
      <c r="F25" s="39" t="s">
        <v>41</v>
      </c>
      <c r="G25" s="39"/>
      <c r="H25" s="39" t="s">
        <v>30</v>
      </c>
      <c r="I25" s="39"/>
      <c r="J25" s="40" t="s">
        <v>31</v>
      </c>
      <c r="K25" s="3"/>
    </row>
    <row r="26" spans="1:11" s="4" customFormat="1" ht="12.75" x14ac:dyDescent="0.25">
      <c r="A26" s="32"/>
      <c r="B26" s="33"/>
      <c r="C26" s="32" t="s">
        <v>22</v>
      </c>
      <c r="D26" s="31">
        <f>DATE(YEAR(date_election)-1,7,1)</f>
        <v>45108</v>
      </c>
      <c r="E26" s="31"/>
      <c r="F26" s="31">
        <f>DATE(YEAR(date_election)-1,12,31)</f>
        <v>45291</v>
      </c>
      <c r="G26" s="31"/>
      <c r="H26" s="31">
        <f>DATE(YEAR(date_election),1,30)</f>
        <v>45321</v>
      </c>
      <c r="I26" s="31"/>
      <c r="J26" s="35" t="s">
        <v>28</v>
      </c>
      <c r="K26" s="3"/>
    </row>
    <row r="27" spans="1:11" s="4" customFormat="1" ht="12.75" x14ac:dyDescent="0.25">
      <c r="A27" s="32"/>
      <c r="B27" s="9"/>
      <c r="C27" s="32" t="s">
        <v>23</v>
      </c>
      <c r="D27" s="31">
        <f>DATE(YEAR(date_election),1,1)</f>
        <v>45292</v>
      </c>
      <c r="E27" s="31"/>
      <c r="F27" s="31">
        <f>DATE(YEAR(date_election),3,31)</f>
        <v>45382</v>
      </c>
      <c r="G27" s="31"/>
      <c r="H27" s="31">
        <f>DATE(YEAR(date_election),4,10)</f>
        <v>45392</v>
      </c>
      <c r="I27" s="31"/>
      <c r="J27" s="35" t="s">
        <v>28</v>
      </c>
      <c r="K27" s="3"/>
    </row>
    <row r="28" spans="1:11" s="4" customFormat="1" ht="12.75" x14ac:dyDescent="0.25">
      <c r="A28" s="32"/>
      <c r="B28" s="9"/>
      <c r="C28" s="32" t="s">
        <v>24</v>
      </c>
      <c r="D28" s="31">
        <f>DATE(YEAR(date_election),4,1)</f>
        <v>45383</v>
      </c>
      <c r="E28" s="31"/>
      <c r="F28" s="31">
        <f>DATE(YEAR(date_election),6,30)</f>
        <v>45473</v>
      </c>
      <c r="G28" s="31"/>
      <c r="H28" s="31">
        <f>DATE(YEAR(date_election),7,10)</f>
        <v>45483</v>
      </c>
      <c r="I28" s="31"/>
      <c r="J28" s="35" t="s">
        <v>28</v>
      </c>
      <c r="K28" s="3"/>
    </row>
    <row r="29" spans="1:11" s="4" customFormat="1" ht="12.75" x14ac:dyDescent="0.25">
      <c r="A29" s="32"/>
      <c r="B29" s="9"/>
      <c r="C29" s="32" t="s">
        <v>25</v>
      </c>
      <c r="D29" s="31">
        <f>DATE(YEAR(date_election),7,1)</f>
        <v>45474</v>
      </c>
      <c r="E29" s="31"/>
      <c r="F29" s="31">
        <f>date_writ_issued</f>
        <v>45505</v>
      </c>
      <c r="G29" s="31"/>
      <c r="H29" s="31">
        <f>F29+5</f>
        <v>45510</v>
      </c>
      <c r="I29" s="31"/>
      <c r="J29" s="35">
        <f>H29+3</f>
        <v>45513</v>
      </c>
      <c r="K29" s="3"/>
    </row>
    <row r="30" spans="1:11" s="4" customFormat="1" ht="12.75" x14ac:dyDescent="0.25">
      <c r="A30" s="32"/>
      <c r="B30" s="9"/>
      <c r="C30" s="32" t="s">
        <v>26</v>
      </c>
      <c r="D30" s="31">
        <f>F29+1</f>
        <v>45506</v>
      </c>
      <c r="E30" s="31"/>
      <c r="F30" s="31">
        <f>date_writ_issued+17</f>
        <v>45522</v>
      </c>
      <c r="G30" s="31"/>
      <c r="H30" s="31">
        <f>F30+3</f>
        <v>45525</v>
      </c>
      <c r="I30" s="31"/>
      <c r="J30" s="35">
        <f>H30+2</f>
        <v>45527</v>
      </c>
      <c r="K30" s="3"/>
    </row>
    <row r="31" spans="1:11" s="4" customFormat="1" ht="12.75" x14ac:dyDescent="0.25">
      <c r="A31" s="32"/>
      <c r="B31" s="9"/>
      <c r="C31" s="10" t="s">
        <v>27</v>
      </c>
      <c r="D31" s="36">
        <f>F30+1</f>
        <v>45523</v>
      </c>
      <c r="E31" s="36"/>
      <c r="F31" s="36">
        <f>date_election+30</f>
        <v>45558</v>
      </c>
      <c r="G31" s="36"/>
      <c r="H31" s="36">
        <f>F31+10</f>
        <v>45568</v>
      </c>
      <c r="I31" s="36"/>
      <c r="J31" s="37" t="s">
        <v>28</v>
      </c>
      <c r="K31" s="3"/>
    </row>
    <row r="32" spans="1:11" s="4" customFormat="1" ht="5.0999999999999996" customHeight="1" x14ac:dyDescent="0.25">
      <c r="A32" s="32"/>
      <c r="B32" s="9"/>
      <c r="C32" s="9"/>
      <c r="D32" s="9"/>
      <c r="E32" s="9"/>
      <c r="F32" s="9"/>
      <c r="G32" s="9"/>
      <c r="H32" s="30"/>
      <c r="I32" s="9"/>
      <c r="J32" s="9"/>
      <c r="K32" s="3"/>
    </row>
    <row r="33" spans="1:11" s="4" customFormat="1" ht="12.75" x14ac:dyDescent="0.25">
      <c r="A33" s="32"/>
      <c r="B33" s="9"/>
      <c r="C33" s="9" t="s">
        <v>47</v>
      </c>
      <c r="D33" s="9"/>
      <c r="E33" s="9"/>
      <c r="F33" s="33"/>
      <c r="G33" s="9"/>
      <c r="H33" s="31"/>
      <c r="I33" s="9"/>
      <c r="J33" s="31"/>
      <c r="K33" s="3"/>
    </row>
    <row r="34" spans="1:11" s="63" customFormat="1" ht="5.0999999999999996" customHeight="1" x14ac:dyDescent="0.25">
      <c r="A34" s="59"/>
      <c r="B34" s="60"/>
      <c r="C34" s="60"/>
      <c r="D34" s="60"/>
      <c r="E34" s="60"/>
      <c r="F34" s="60"/>
      <c r="G34" s="60"/>
      <c r="H34" s="61"/>
      <c r="I34" s="60"/>
      <c r="J34" s="60"/>
      <c r="K34" s="62"/>
    </row>
    <row r="35" spans="1:11" s="63" customFormat="1" ht="12.75" x14ac:dyDescent="0.25">
      <c r="A35" s="59"/>
      <c r="B35" s="60" t="s">
        <v>44</v>
      </c>
      <c r="C35" s="60"/>
      <c r="D35" s="60"/>
      <c r="E35" s="60"/>
      <c r="F35" s="60"/>
      <c r="G35" s="60"/>
      <c r="H35" s="64"/>
      <c r="I35" s="60"/>
      <c r="J35" s="60"/>
      <c r="K35" s="62"/>
    </row>
    <row r="36" spans="1:11" s="63" customFormat="1" ht="5.0999999999999996" customHeight="1" x14ac:dyDescent="0.25">
      <c r="A36" s="59"/>
      <c r="B36" s="60"/>
      <c r="C36" s="60"/>
      <c r="D36" s="65"/>
      <c r="E36" s="65"/>
      <c r="F36" s="65"/>
      <c r="G36" s="65"/>
      <c r="H36" s="65"/>
      <c r="I36" s="65"/>
      <c r="J36" s="60"/>
      <c r="K36" s="62"/>
    </row>
    <row r="37" spans="1:11" s="70" customFormat="1" ht="12.75" x14ac:dyDescent="0.25">
      <c r="A37" s="66"/>
      <c r="B37" s="67"/>
      <c r="C37" s="67"/>
      <c r="D37" s="68" t="s">
        <v>42</v>
      </c>
      <c r="E37" s="68"/>
      <c r="F37" s="68" t="s">
        <v>43</v>
      </c>
      <c r="G37" s="68"/>
      <c r="H37" s="68" t="s">
        <v>30</v>
      </c>
      <c r="I37" s="68"/>
      <c r="J37" s="67" t="s">
        <v>31</v>
      </c>
      <c r="K37" s="69"/>
    </row>
    <row r="38" spans="1:11" s="63" customFormat="1" ht="12.75" customHeight="1" x14ac:dyDescent="0.25">
      <c r="A38" s="59"/>
      <c r="B38" s="71"/>
      <c r="C38" s="72" t="s">
        <v>38</v>
      </c>
      <c r="D38" s="73">
        <f ca="1">IF(return_num=0,"",IF(return_first,date_previous_election+31,INDIRECT("D" &amp; return_row+return_num)))</f>
        <v>45108</v>
      </c>
      <c r="E38" s="74"/>
      <c r="F38" s="73">
        <f ca="1">IF(return_num=0,"",INDIRECT("F" &amp; return_row+return_num))</f>
        <v>45291</v>
      </c>
      <c r="G38" s="74"/>
      <c r="H38" s="73">
        <f ca="1">IF(return_num=0,"",INDIRECT("H" &amp; return_row+return_num))</f>
        <v>45321</v>
      </c>
      <c r="I38" s="74"/>
      <c r="J38" s="73" t="str">
        <f ca="1">IF(return_num=0,"",INDIRECT("J" &amp; return_row+return_num))</f>
        <v>As soon as practicable</v>
      </c>
      <c r="K38" s="62"/>
    </row>
    <row r="39" spans="1:11" s="63" customFormat="1" ht="5.0999999999999996" customHeight="1" x14ac:dyDescent="0.25">
      <c r="A39" s="59"/>
      <c r="B39" s="60"/>
      <c r="C39" s="60"/>
      <c r="D39" s="65"/>
      <c r="E39" s="65"/>
      <c r="F39" s="65"/>
      <c r="G39" s="65"/>
      <c r="H39" s="65"/>
      <c r="I39" s="65"/>
      <c r="J39" s="60"/>
      <c r="K39" s="62"/>
    </row>
    <row r="40" spans="1:11" s="63" customFormat="1" ht="12.75" customHeight="1" x14ac:dyDescent="0.25">
      <c r="A40" s="59"/>
      <c r="B40" s="71"/>
      <c r="C40" s="72" t="s">
        <v>32</v>
      </c>
      <c r="D40" s="73">
        <f>IF(return_num=0,"",IF(return_first,date_previous_election+31,DATE(YEAR(date_election)-1,7,1)))</f>
        <v>45108</v>
      </c>
      <c r="E40" s="74"/>
      <c r="F40" s="73">
        <f ca="1">IF(return_num=0,"",INDIRECT("F" &amp; return_row+return_num))</f>
        <v>45291</v>
      </c>
      <c r="G40" s="74"/>
      <c r="H40" s="65"/>
      <c r="I40" s="74"/>
      <c r="J40" s="60"/>
      <c r="K40" s="62"/>
    </row>
    <row r="41" spans="1:11" s="4" customFormat="1" ht="5.0999999999999996" customHeight="1" x14ac:dyDescent="0.25">
      <c r="A41" s="10"/>
      <c r="B41" s="11"/>
      <c r="C41" s="11"/>
      <c r="D41" s="11"/>
      <c r="E41" s="11"/>
      <c r="F41" s="11"/>
      <c r="G41" s="11"/>
      <c r="H41" s="36"/>
      <c r="I41" s="11"/>
      <c r="J41" s="11"/>
      <c r="K41" s="12"/>
    </row>
    <row r="42" spans="1:11" ht="12.75" customHeight="1" x14ac:dyDescent="0.25"/>
    <row r="43" spans="1:11" s="124" customFormat="1" ht="12.75" customHeight="1" x14ac:dyDescent="0.25">
      <c r="A43" s="123" t="s">
        <v>59</v>
      </c>
    </row>
    <row r="44" spans="1:11" s="125" customFormat="1" ht="12.75" customHeight="1" x14ac:dyDescent="0.25">
      <c r="A44" s="63" t="s">
        <v>21</v>
      </c>
    </row>
    <row r="45" spans="1:11" s="125" customFormat="1" ht="12.75" customHeight="1" x14ac:dyDescent="0.25">
      <c r="A45" s="63"/>
      <c r="B45" s="125" t="s">
        <v>72</v>
      </c>
    </row>
    <row r="46" spans="1:11" s="124" customFormat="1" ht="12.75" customHeight="1" x14ac:dyDescent="0.25">
      <c r="B46" s="125" t="s">
        <v>64</v>
      </c>
    </row>
    <row r="47" spans="1:11" s="125" customFormat="1" ht="12.75" customHeight="1" x14ac:dyDescent="0.25">
      <c r="B47" s="125" t="s">
        <v>65</v>
      </c>
    </row>
    <row r="48" spans="1:11" s="125" customFormat="1" ht="12.75" customHeight="1" x14ac:dyDescent="0.25">
      <c r="B48" s="125" t="s">
        <v>60</v>
      </c>
    </row>
    <row r="49" spans="1:4" s="125" customFormat="1" ht="12.75" customHeight="1" x14ac:dyDescent="0.25">
      <c r="B49" s="125" t="s">
        <v>61</v>
      </c>
    </row>
    <row r="50" spans="1:4" s="125" customFormat="1" ht="12.75" customHeight="1" x14ac:dyDescent="0.25">
      <c r="B50" s="125" t="s">
        <v>66</v>
      </c>
    </row>
    <row r="51" spans="1:4" s="125" customFormat="1" ht="12.75" customHeight="1" x14ac:dyDescent="0.25">
      <c r="B51" s="125" t="s">
        <v>62</v>
      </c>
    </row>
    <row r="52" spans="1:4" s="125" customFormat="1" ht="12.75" customHeight="1" x14ac:dyDescent="0.25">
      <c r="B52" s="125" t="s">
        <v>63</v>
      </c>
    </row>
    <row r="53" spans="1:4" s="125" customFormat="1" ht="12.75" customHeight="1" x14ac:dyDescent="0.25">
      <c r="B53" s="125" t="s">
        <v>67</v>
      </c>
    </row>
    <row r="54" spans="1:4" s="125" customFormat="1" ht="12.75" customHeight="1" x14ac:dyDescent="0.25">
      <c r="B54" s="125" t="s">
        <v>68</v>
      </c>
    </row>
    <row r="55" spans="1:4" s="125" customFormat="1" ht="12.75" customHeight="1" x14ac:dyDescent="0.25">
      <c r="A55" s="63" t="str">
        <f ca="1">"Information in this form will be published on the NTEC website, as required by section 224 of the Electoral Act"&amp;IF(return_num=0,".",IF(LEFT(INDIRECT("J" &amp; return_row+return_num),2)="as",", as soon as practicable after it is received by NTEC."," on "&amp;TEXT(INDIRECT("J" &amp; return_row+return_num),"dddd d mmmm yyyy")))</f>
        <v>Information in this form will be published on the NTEC website, as required by section 224 of the Electoral Act, as soon as practicable after it is received by NTEC.</v>
      </c>
    </row>
    <row r="56" spans="1:4" s="125" customFormat="1" ht="12.75" customHeight="1" x14ac:dyDescent="0.25">
      <c r="A56" s="126"/>
    </row>
    <row r="57" spans="1:4" s="48" customFormat="1" ht="12.75" customHeight="1" x14ac:dyDescent="0.25">
      <c r="A57" s="53" t="s">
        <v>34</v>
      </c>
      <c r="D57" s="57">
        <v>45528</v>
      </c>
    </row>
    <row r="58" spans="1:4" s="48" customFormat="1" ht="12.75" customHeight="1" x14ac:dyDescent="0.25">
      <c r="A58" s="53" t="s">
        <v>35</v>
      </c>
      <c r="D58" s="57">
        <v>45505</v>
      </c>
    </row>
    <row r="59" spans="1:4" s="48" customFormat="1" ht="12.75" customHeight="1" x14ac:dyDescent="0.25">
      <c r="A59" s="53" t="s">
        <v>36</v>
      </c>
      <c r="D59" s="57">
        <v>44065</v>
      </c>
    </row>
    <row r="60" spans="1:4" s="48" customFormat="1" ht="12.75" hidden="1" x14ac:dyDescent="0.25">
      <c r="A60" s="46">
        <v>1</v>
      </c>
      <c r="B60" s="48">
        <v>25</v>
      </c>
      <c r="C60" s="58" t="b">
        <v>0</v>
      </c>
    </row>
  </sheetData>
  <sheetProtection sheet="1" selectLockedCells="1"/>
  <mergeCells count="6">
    <mergeCell ref="A6:C6"/>
    <mergeCell ref="A12:K12"/>
    <mergeCell ref="A9:K9"/>
    <mergeCell ref="A10:K10"/>
    <mergeCell ref="G7:K7"/>
    <mergeCell ref="A7:C7"/>
  </mergeCells>
  <hyperlinks>
    <hyperlink ref="A6" r:id="rId1" display="mailto:ntec@nt.gov.au"/>
    <hyperlink ref="A7" r:id="rId2" display="www.ntec.nt.gov.au"/>
    <hyperlink ref="A6:C6" r:id="rId3" display="Email:  disclosure.ntec@nt.gov.au"/>
    <hyperlink ref="G7" r:id="rId4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Option Button 1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24</xdr:row>
                    <xdr:rowOff>152400</xdr:rowOff>
                  </from>
                  <to>
                    <xdr:col>1</xdr:col>
                    <xdr:colOff>171450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Option Button 2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25</xdr:row>
                    <xdr:rowOff>152400</xdr:rowOff>
                  </from>
                  <to>
                    <xdr:col>2</xdr:col>
                    <xdr:colOff>38100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0" name="Option Button 3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26</xdr:row>
                    <xdr:rowOff>161925</xdr:rowOff>
                  </from>
                  <to>
                    <xdr:col>2</xdr:col>
                    <xdr:colOff>28575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1" name="Option Button 4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28</xdr:row>
                    <xdr:rowOff>0</xdr:rowOff>
                  </from>
                  <to>
                    <xdr:col>2</xdr:col>
                    <xdr:colOff>38100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Option Button 5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29</xdr:row>
                    <xdr:rowOff>0</xdr:rowOff>
                  </from>
                  <to>
                    <xdr:col>2</xdr:col>
                    <xdr:colOff>57150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3" name="Option Button 6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30</xdr:row>
                    <xdr:rowOff>0</xdr:rowOff>
                  </from>
                  <to>
                    <xdr:col>2</xdr:col>
                    <xdr:colOff>19050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4" name="Check Box 7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142875</xdr:rowOff>
                  </from>
                  <to>
                    <xdr:col>2</xdr:col>
                    <xdr:colOff>104775</xdr:colOff>
                    <xdr:row>34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43"/>
  <sheetViews>
    <sheetView zoomScaleNormal="100" workbookViewId="0">
      <selection activeCell="D5" sqref="D5:G5"/>
    </sheetView>
  </sheetViews>
  <sheetFormatPr defaultRowHeight="14.25" x14ac:dyDescent="0.25"/>
  <cols>
    <col min="1" max="1" width="1.5703125" style="1" customWidth="1"/>
    <col min="2" max="2" width="31.85546875" style="1" customWidth="1"/>
    <col min="3" max="3" width="4.5703125" style="1" customWidth="1"/>
    <col min="4" max="4" width="23.85546875" style="1" customWidth="1"/>
    <col min="5" max="5" width="30.7109375" style="1" customWidth="1"/>
    <col min="6" max="6" width="5.140625" style="1" customWidth="1"/>
    <col min="7" max="7" width="30.7109375" style="1" customWidth="1"/>
    <col min="8" max="8" width="1.7109375" style="1" customWidth="1"/>
    <col min="9" max="16384" width="9.140625" style="1"/>
  </cols>
  <sheetData>
    <row r="1" spans="1:8" ht="60" customHeight="1" x14ac:dyDescent="0.25">
      <c r="A1" s="136" t="str">
        <f ca="1">CLEAN(return_name) &amp;IF(return_num=0,""," - "&amp;instructions!A10)</f>
        <v xml:space="preserve">Election return of gifts received - third party campaigners - 2024 Territory Election - Six month return </v>
      </c>
      <c r="B1" s="136"/>
      <c r="C1" s="136"/>
      <c r="D1" s="136"/>
      <c r="E1" s="136"/>
      <c r="F1" s="136"/>
      <c r="G1" s="136"/>
      <c r="H1" s="136"/>
    </row>
    <row r="2" spans="1:8" s="91" customFormat="1" ht="17.100000000000001" customHeight="1" x14ac:dyDescent="0.25">
      <c r="A2" s="93" t="s">
        <v>50</v>
      </c>
      <c r="B2" s="94"/>
      <c r="C2" s="95"/>
      <c r="D2" s="95"/>
      <c r="E2" s="96"/>
      <c r="F2" s="97"/>
      <c r="G2" s="93"/>
      <c r="H2" s="116"/>
    </row>
    <row r="3" spans="1:8" s="63" customFormat="1" ht="5.0999999999999996" customHeight="1" x14ac:dyDescent="0.25">
      <c r="A3" s="98"/>
      <c r="B3" s="117"/>
      <c r="C3" s="117"/>
      <c r="D3" s="117"/>
      <c r="E3" s="115"/>
      <c r="F3" s="111"/>
      <c r="G3" s="111"/>
      <c r="H3" s="99"/>
    </row>
    <row r="4" spans="1:8" s="63" customFormat="1" ht="18" customHeight="1" x14ac:dyDescent="0.25">
      <c r="A4" s="100" t="s">
        <v>51</v>
      </c>
      <c r="B4" s="112"/>
      <c r="C4" s="112"/>
      <c r="D4" s="112"/>
      <c r="E4" s="112"/>
      <c r="F4" s="112"/>
      <c r="G4" s="112"/>
      <c r="H4" s="101"/>
    </row>
    <row r="5" spans="1:8" s="63" customFormat="1" ht="12.75" x14ac:dyDescent="0.25">
      <c r="A5" s="102"/>
      <c r="B5" s="118"/>
      <c r="C5" s="118" t="s">
        <v>52</v>
      </c>
      <c r="D5" s="137"/>
      <c r="E5" s="138"/>
      <c r="F5" s="138"/>
      <c r="G5" s="139"/>
      <c r="H5" s="101"/>
    </row>
    <row r="6" spans="1:8" s="63" customFormat="1" ht="5.0999999999999996" customHeight="1" x14ac:dyDescent="0.25">
      <c r="A6" s="98"/>
      <c r="B6" s="117"/>
      <c r="C6" s="117"/>
      <c r="D6" s="117"/>
      <c r="E6" s="115"/>
      <c r="F6" s="112"/>
      <c r="G6" s="112"/>
      <c r="H6" s="101"/>
    </row>
    <row r="7" spans="1:8" s="63" customFormat="1" ht="12.75" x14ac:dyDescent="0.25">
      <c r="A7" s="121" t="s">
        <v>54</v>
      </c>
      <c r="B7" s="120"/>
      <c r="C7" s="120"/>
      <c r="D7" s="120"/>
      <c r="E7" s="120"/>
      <c r="F7" s="111"/>
      <c r="G7" s="111"/>
      <c r="H7" s="99"/>
    </row>
    <row r="8" spans="1:8" s="63" customFormat="1" ht="12.75" x14ac:dyDescent="0.25">
      <c r="A8" s="102"/>
      <c r="B8" s="118"/>
      <c r="C8" s="118" t="s">
        <v>48</v>
      </c>
      <c r="D8" s="8" t="s">
        <v>15</v>
      </c>
      <c r="E8" s="137"/>
      <c r="F8" s="138"/>
      <c r="G8" s="139"/>
      <c r="H8" s="101"/>
    </row>
    <row r="9" spans="1:8" s="63" customFormat="1" ht="5.0999999999999996" customHeight="1" x14ac:dyDescent="0.25">
      <c r="A9" s="98"/>
      <c r="B9" s="117"/>
      <c r="C9" s="117"/>
      <c r="D9" s="2"/>
      <c r="E9" s="115"/>
      <c r="F9" s="112"/>
      <c r="G9" s="112"/>
      <c r="H9" s="101"/>
    </row>
    <row r="10" spans="1:8" s="63" customFormat="1" ht="12.75" x14ac:dyDescent="0.25">
      <c r="A10" s="102"/>
      <c r="B10" s="118"/>
      <c r="C10" s="118"/>
      <c r="D10" s="8" t="s">
        <v>16</v>
      </c>
      <c r="E10" s="137"/>
      <c r="F10" s="138"/>
      <c r="G10" s="139"/>
      <c r="H10" s="101"/>
    </row>
    <row r="11" spans="1:8" s="63" customFormat="1" ht="5.0999999999999996" customHeight="1" x14ac:dyDescent="0.25">
      <c r="A11" s="98"/>
      <c r="B11" s="117"/>
      <c r="C11" s="117"/>
      <c r="D11" s="117"/>
      <c r="E11" s="115"/>
      <c r="F11" s="112"/>
      <c r="G11" s="112"/>
      <c r="H11" s="101"/>
    </row>
    <row r="12" spans="1:8" s="63" customFormat="1" ht="12.75" x14ac:dyDescent="0.25">
      <c r="A12" s="102"/>
      <c r="B12" s="118"/>
      <c r="C12" s="92" t="s">
        <v>56</v>
      </c>
      <c r="D12" s="137"/>
      <c r="E12" s="138"/>
      <c r="F12" s="138"/>
      <c r="G12" s="139"/>
      <c r="H12" s="101"/>
    </row>
    <row r="13" spans="1:8" s="63" customFormat="1" ht="5.0999999999999996" customHeight="1" x14ac:dyDescent="0.25">
      <c r="A13" s="98"/>
      <c r="B13" s="117"/>
      <c r="C13" s="117"/>
      <c r="D13" s="117"/>
      <c r="E13" s="117"/>
      <c r="F13" s="112"/>
      <c r="G13" s="112"/>
      <c r="H13" s="101"/>
    </row>
    <row r="14" spans="1:8" s="63" customFormat="1" ht="12.75" x14ac:dyDescent="0.25">
      <c r="A14" s="102"/>
      <c r="B14" s="118"/>
      <c r="C14" s="118" t="s">
        <v>17</v>
      </c>
      <c r="D14" s="137"/>
      <c r="E14" s="138"/>
      <c r="F14" s="138"/>
      <c r="G14" s="139"/>
      <c r="H14" s="101"/>
    </row>
    <row r="15" spans="1:8" s="63" customFormat="1" ht="5.0999999999999996" customHeight="1" x14ac:dyDescent="0.25">
      <c r="A15" s="103"/>
      <c r="B15" s="112"/>
      <c r="C15" s="112"/>
      <c r="D15" s="112"/>
      <c r="E15" s="112"/>
      <c r="F15" s="112"/>
      <c r="G15" s="112"/>
      <c r="H15" s="101"/>
    </row>
    <row r="16" spans="1:8" s="63" customFormat="1" ht="12.75" x14ac:dyDescent="0.25">
      <c r="A16" s="102"/>
      <c r="B16" s="118"/>
      <c r="C16" s="118" t="s">
        <v>18</v>
      </c>
      <c r="D16" s="137"/>
      <c r="E16" s="138"/>
      <c r="F16" s="138"/>
      <c r="G16" s="139"/>
      <c r="H16" s="101"/>
    </row>
    <row r="17" spans="1:8" s="63" customFormat="1" ht="12.75" x14ac:dyDescent="0.25">
      <c r="A17" s="102"/>
      <c r="B17" s="118"/>
      <c r="C17" s="119"/>
      <c r="D17" s="119" t="s">
        <v>53</v>
      </c>
      <c r="E17" s="114"/>
      <c r="F17" s="112"/>
      <c r="G17" s="112"/>
      <c r="H17" s="101"/>
    </row>
    <row r="18" spans="1:8" s="63" customFormat="1" ht="5.0999999999999996" customHeight="1" x14ac:dyDescent="0.25">
      <c r="A18" s="104"/>
      <c r="B18" s="105"/>
      <c r="C18" s="105"/>
      <c r="D18" s="105"/>
      <c r="E18" s="106"/>
      <c r="F18" s="122"/>
      <c r="G18" s="122"/>
      <c r="H18" s="107"/>
    </row>
    <row r="19" spans="1:8" s="63" customFormat="1" ht="5.0999999999999996" customHeight="1" x14ac:dyDescent="0.25">
      <c r="A19" s="102"/>
      <c r="B19" s="118"/>
      <c r="C19" s="118"/>
      <c r="D19" s="118"/>
      <c r="E19" s="115"/>
      <c r="F19" s="111"/>
      <c r="G19" s="111"/>
      <c r="H19" s="99"/>
    </row>
    <row r="20" spans="1:8" s="63" customFormat="1" ht="18" customHeight="1" x14ac:dyDescent="0.25">
      <c r="A20" s="108" t="s">
        <v>55</v>
      </c>
      <c r="B20" s="113"/>
      <c r="C20" s="113"/>
      <c r="D20" s="113"/>
      <c r="E20" s="113"/>
      <c r="F20" s="113"/>
      <c r="G20" s="113"/>
      <c r="H20" s="109"/>
    </row>
    <row r="21" spans="1:8" s="63" customFormat="1" ht="12.75" x14ac:dyDescent="0.25">
      <c r="A21" s="102"/>
      <c r="B21" s="118"/>
      <c r="C21" s="118" t="s">
        <v>15</v>
      </c>
      <c r="D21" s="137"/>
      <c r="E21" s="138"/>
      <c r="F21" s="138"/>
      <c r="G21" s="139"/>
      <c r="H21" s="99"/>
    </row>
    <row r="22" spans="1:8" s="63" customFormat="1" ht="5.0999999999999996" customHeight="1" x14ac:dyDescent="0.25">
      <c r="A22" s="98"/>
      <c r="B22" s="117"/>
      <c r="C22" s="117"/>
      <c r="D22" s="117"/>
      <c r="E22" s="115"/>
      <c r="F22" s="111"/>
      <c r="G22" s="111"/>
      <c r="H22" s="99"/>
    </row>
    <row r="23" spans="1:8" s="63" customFormat="1" ht="12.75" x14ac:dyDescent="0.25">
      <c r="A23" s="102"/>
      <c r="B23" s="118"/>
      <c r="C23" s="118" t="s">
        <v>16</v>
      </c>
      <c r="D23" s="137"/>
      <c r="E23" s="138"/>
      <c r="F23" s="138"/>
      <c r="G23" s="139"/>
      <c r="H23" s="99"/>
    </row>
    <row r="24" spans="1:8" s="63" customFormat="1" ht="5.0999999999999996" customHeight="1" x14ac:dyDescent="0.25">
      <c r="A24" s="98"/>
      <c r="B24" s="117"/>
      <c r="C24" s="117"/>
      <c r="D24" s="117"/>
      <c r="E24" s="117"/>
      <c r="F24" s="111"/>
      <c r="G24" s="111"/>
      <c r="H24" s="99"/>
    </row>
    <row r="25" spans="1:8" s="63" customFormat="1" ht="12.75" x14ac:dyDescent="0.25">
      <c r="A25" s="102"/>
      <c r="B25" s="118"/>
      <c r="C25" s="118" t="s">
        <v>17</v>
      </c>
      <c r="D25" s="137"/>
      <c r="E25" s="138"/>
      <c r="F25" s="138"/>
      <c r="G25" s="139"/>
      <c r="H25" s="99"/>
    </row>
    <row r="26" spans="1:8" s="63" customFormat="1" ht="5.0999999999999996" customHeight="1" x14ac:dyDescent="0.25">
      <c r="A26" s="103"/>
      <c r="B26" s="112"/>
      <c r="C26" s="112"/>
      <c r="D26" s="112"/>
      <c r="E26" s="112"/>
      <c r="F26" s="111"/>
      <c r="G26" s="111"/>
      <c r="H26" s="99"/>
    </row>
    <row r="27" spans="1:8" s="63" customFormat="1" ht="12.75" x14ac:dyDescent="0.25">
      <c r="A27" s="102"/>
      <c r="B27" s="118"/>
      <c r="C27" s="118" t="s">
        <v>18</v>
      </c>
      <c r="D27" s="137"/>
      <c r="E27" s="138"/>
      <c r="F27" s="138"/>
      <c r="G27" s="139"/>
      <c r="H27" s="99"/>
    </row>
    <row r="28" spans="1:8" s="63" customFormat="1" ht="12.75" x14ac:dyDescent="0.25">
      <c r="A28" s="102"/>
      <c r="B28" s="118"/>
      <c r="C28" s="119"/>
      <c r="D28" s="119" t="s">
        <v>53</v>
      </c>
      <c r="E28" s="114"/>
      <c r="F28" s="114"/>
      <c r="G28" s="114"/>
      <c r="H28" s="110"/>
    </row>
    <row r="29" spans="1:8" s="63" customFormat="1" ht="5.0999999999999996" customHeight="1" x14ac:dyDescent="0.25">
      <c r="A29" s="98"/>
      <c r="B29" s="117"/>
      <c r="C29" s="117"/>
      <c r="D29" s="117"/>
      <c r="E29" s="115"/>
      <c r="F29" s="111"/>
      <c r="G29" s="111"/>
      <c r="H29" s="99"/>
    </row>
    <row r="30" spans="1:8" ht="17.100000000000001" customHeight="1" x14ac:dyDescent="0.25">
      <c r="A30" s="81" t="s">
        <v>57</v>
      </c>
      <c r="B30" s="7"/>
      <c r="C30" s="7"/>
      <c r="D30" s="7"/>
      <c r="E30" s="7"/>
      <c r="F30" s="7"/>
      <c r="G30" s="7"/>
      <c r="H30" s="82"/>
    </row>
    <row r="31" spans="1:8" s="4" customFormat="1" ht="5.0999999999999996" customHeight="1" x14ac:dyDescent="0.25">
      <c r="A31" s="80"/>
      <c r="B31" s="6"/>
      <c r="C31" s="6"/>
      <c r="D31" s="6"/>
      <c r="E31" s="6"/>
      <c r="F31" s="6"/>
      <c r="G31" s="6"/>
      <c r="H31" s="79"/>
    </row>
    <row r="32" spans="1:8" s="4" customFormat="1" ht="22.5" customHeight="1" x14ac:dyDescent="0.25">
      <c r="A32" s="141" t="s">
        <v>10</v>
      </c>
      <c r="B32" s="142"/>
      <c r="C32" s="5"/>
      <c r="D32" s="143" t="s">
        <v>4</v>
      </c>
      <c r="E32" s="143"/>
      <c r="F32" s="143"/>
      <c r="G32" s="143"/>
      <c r="H32" s="79"/>
    </row>
    <row r="33" spans="1:8" ht="5.0999999999999996" customHeight="1" x14ac:dyDescent="0.25">
      <c r="A33" s="83"/>
      <c r="B33" s="11"/>
      <c r="C33" s="11"/>
      <c r="D33" s="11"/>
      <c r="E33" s="11"/>
      <c r="F33" s="11"/>
      <c r="G33" s="11"/>
      <c r="H33" s="84"/>
    </row>
    <row r="34" spans="1:8" ht="15" x14ac:dyDescent="0.25">
      <c r="A34" s="81" t="s">
        <v>49</v>
      </c>
      <c r="B34" s="13"/>
      <c r="C34" s="13"/>
      <c r="D34" s="13"/>
      <c r="E34" s="13"/>
      <c r="F34" s="13"/>
      <c r="G34" s="13"/>
      <c r="H34" s="85"/>
    </row>
    <row r="35" spans="1:8" s="4" customFormat="1" ht="5.0999999999999996" customHeight="1" x14ac:dyDescent="0.25">
      <c r="A35" s="80"/>
      <c r="B35" s="6"/>
      <c r="C35" s="6"/>
      <c r="D35" s="6"/>
      <c r="E35" s="6"/>
      <c r="F35" s="6"/>
      <c r="G35" s="6"/>
      <c r="H35" s="79"/>
    </row>
    <row r="36" spans="1:8" x14ac:dyDescent="0.25">
      <c r="A36" s="86"/>
      <c r="B36" s="9"/>
      <c r="C36" s="9"/>
      <c r="D36" s="8" t="s">
        <v>38</v>
      </c>
      <c r="E36" s="76">
        <f ca="1">disclosure_starts</f>
        <v>45108</v>
      </c>
      <c r="F36" s="90" t="s">
        <v>45</v>
      </c>
      <c r="G36" s="76">
        <f ca="1">disclosure_ends</f>
        <v>45291</v>
      </c>
      <c r="H36" s="79"/>
    </row>
    <row r="37" spans="1:8" ht="5.0999999999999996" customHeight="1" x14ac:dyDescent="0.25">
      <c r="A37" s="86"/>
      <c r="B37" s="9"/>
      <c r="C37" s="9"/>
      <c r="D37" s="9"/>
      <c r="E37" s="9"/>
      <c r="F37" s="9"/>
      <c r="G37" s="9"/>
      <c r="H37" s="79"/>
    </row>
    <row r="38" spans="1:8" x14ac:dyDescent="0.25">
      <c r="A38" s="86"/>
      <c r="B38" s="9"/>
      <c r="C38" s="9"/>
      <c r="D38" s="28"/>
      <c r="E38" s="8"/>
      <c r="F38" s="8" t="s">
        <v>39</v>
      </c>
      <c r="G38" s="77">
        <v>0</v>
      </c>
      <c r="H38" s="79"/>
    </row>
    <row r="39" spans="1:8" ht="5.0999999999999996" customHeight="1" x14ac:dyDescent="0.25">
      <c r="A39" s="86"/>
      <c r="B39" s="9"/>
      <c r="C39" s="9"/>
      <c r="D39" s="8"/>
      <c r="E39" s="75"/>
      <c r="F39" s="75"/>
      <c r="G39" s="75"/>
      <c r="H39" s="79"/>
    </row>
    <row r="40" spans="1:8" x14ac:dyDescent="0.25">
      <c r="A40" s="86"/>
      <c r="B40" s="9"/>
      <c r="C40" s="9"/>
      <c r="D40" s="8"/>
      <c r="E40" s="8"/>
      <c r="F40" s="8" t="s">
        <v>37</v>
      </c>
      <c r="G40" s="78">
        <v>0</v>
      </c>
      <c r="H40" s="79"/>
    </row>
    <row r="41" spans="1:8" ht="5.0999999999999996" customHeight="1" x14ac:dyDescent="0.25">
      <c r="A41" s="86"/>
      <c r="B41" s="8"/>
      <c r="C41" s="75"/>
      <c r="D41" s="75"/>
      <c r="E41" s="75"/>
      <c r="F41" s="9"/>
      <c r="G41" s="9"/>
      <c r="H41" s="79"/>
    </row>
    <row r="42" spans="1:8" ht="31.5" customHeight="1" x14ac:dyDescent="0.25">
      <c r="A42" s="86"/>
      <c r="B42" s="140" t="str">
        <f ca="1">"If gifts of $1500 or more were received from the same person or organisation in the gift aggregation period 
("&amp;TEXT(aggregation_starts,"dddd d mmmm yyyy")&amp;" to "&amp;TEXT(aggregation_ends,"dddd d mmmm yyyy")&amp;"), complete the required details on the 'gifts' tab."</f>
        <v>If gifts of $1500 or more were received from the same person or organisation in the gift aggregation period 
(Saturday 1 July 2023 to Sunday 31 December 2023), complete the required details on the 'gifts' tab.</v>
      </c>
      <c r="C42" s="140"/>
      <c r="D42" s="140"/>
      <c r="E42" s="140"/>
      <c r="F42" s="140"/>
      <c r="G42" s="140"/>
      <c r="H42" s="79"/>
    </row>
    <row r="43" spans="1:8" ht="5.0999999999999996" customHeight="1" x14ac:dyDescent="0.25">
      <c r="A43" s="87"/>
      <c r="B43" s="88"/>
      <c r="C43" s="88"/>
      <c r="D43" s="88"/>
      <c r="E43" s="88"/>
      <c r="F43" s="88"/>
      <c r="G43" s="88"/>
      <c r="H43" s="89"/>
    </row>
  </sheetData>
  <sheetProtection sheet="1" selectLockedCells="1"/>
  <mergeCells count="14">
    <mergeCell ref="B42:G42"/>
    <mergeCell ref="D12:G12"/>
    <mergeCell ref="D21:G21"/>
    <mergeCell ref="D23:G23"/>
    <mergeCell ref="D25:G25"/>
    <mergeCell ref="D27:G27"/>
    <mergeCell ref="A32:B32"/>
    <mergeCell ref="D32:G32"/>
    <mergeCell ref="D16:G16"/>
    <mergeCell ref="A1:H1"/>
    <mergeCell ref="D5:G5"/>
    <mergeCell ref="E8:G8"/>
    <mergeCell ref="E10:G10"/>
    <mergeCell ref="D14:G14"/>
  </mergeCells>
  <printOptions horizontalCentered="1"/>
  <pageMargins left="0.70866141732283472" right="0.70866141732283472" top="0.31496062992125984" bottom="0.43307086614173229" header="0.31496062992125984" footer="0.43307086614173229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5"/>
  <sheetViews>
    <sheetView zoomScaleNormal="100" workbookViewId="0">
      <pane ySplit="5" topLeftCell="A6" activePane="bottomLeft" state="frozen"/>
      <selection activeCell="A26" sqref="A26"/>
      <selection pane="bottomLeft" activeCell="A6" sqref="A6"/>
    </sheetView>
  </sheetViews>
  <sheetFormatPr defaultRowHeight="12.75" x14ac:dyDescent="0.25"/>
  <cols>
    <col min="1" max="1" width="31.85546875" style="23" customWidth="1"/>
    <col min="2" max="4" width="20.7109375" style="23" customWidth="1"/>
    <col min="5" max="6" width="25.7109375" style="23" customWidth="1"/>
    <col min="7" max="7" width="10.7109375" style="24" customWidth="1"/>
    <col min="8" max="8" width="10.7109375" style="25" customWidth="1"/>
    <col min="9" max="9" width="37.28515625" style="41" customWidth="1"/>
    <col min="10" max="10" width="37.28515625" style="27" customWidth="1"/>
    <col min="11" max="16384" width="9.140625" style="26"/>
  </cols>
  <sheetData>
    <row r="1" spans="1:10" s="14" customFormat="1" ht="30" customHeight="1" x14ac:dyDescent="0.25">
      <c r="A1" s="144" t="str">
        <f ca="1">CLEAN(return_name)&amp;IF(return_num=0,""," - "&amp;instructions!A10)&amp;IF('3rd party camp details &amp; totals'!D5&lt;&gt;""," - "&amp;'3rd party camp details &amp; totals'!D5,IF('3rd party camp details &amp; totals'!D21="",""," - "&amp;'3rd party camp details &amp; totals'!D23&amp;" "&amp;'3rd party camp details &amp; totals'!D21))</f>
        <v xml:space="preserve">Election return of gifts received - third party campaigners - 2024 Territory Election - Six month return 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 s="15" customFormat="1" ht="17.100000000000001" customHeight="1" x14ac:dyDescent="0.25">
      <c r="A2" s="145" t="s">
        <v>73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10" s="16" customFormat="1" ht="27" customHeight="1" x14ac:dyDescent="0.25">
      <c r="A3" s="151" t="s">
        <v>71</v>
      </c>
      <c r="B3" s="151"/>
      <c r="C3" s="151"/>
      <c r="D3" s="151"/>
      <c r="E3" s="151"/>
      <c r="F3" s="151"/>
      <c r="G3" s="149" t="s">
        <v>3</v>
      </c>
      <c r="H3" s="150" t="s">
        <v>2</v>
      </c>
      <c r="I3" s="14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3" s="14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4" spans="1:10" s="20" customFormat="1" x14ac:dyDescent="0.2">
      <c r="A4" s="17" t="s">
        <v>9</v>
      </c>
      <c r="B4" s="146" t="s">
        <v>11</v>
      </c>
      <c r="C4" s="147"/>
      <c r="D4" s="18"/>
      <c r="E4" s="19"/>
      <c r="F4" s="19"/>
      <c r="G4" s="149"/>
      <c r="H4" s="150"/>
      <c r="I4" s="148"/>
      <c r="J4" s="148"/>
    </row>
    <row r="5" spans="1:10" s="20" customFormat="1" x14ac:dyDescent="0.2">
      <c r="A5" s="21" t="s">
        <v>6</v>
      </c>
      <c r="B5" s="21" t="s">
        <v>7</v>
      </c>
      <c r="C5" s="22" t="s">
        <v>8</v>
      </c>
      <c r="D5" s="18" t="s">
        <v>14</v>
      </c>
      <c r="E5" s="19" t="s">
        <v>0</v>
      </c>
      <c r="F5" s="19" t="s">
        <v>1</v>
      </c>
      <c r="G5" s="149"/>
      <c r="H5" s="150"/>
      <c r="I5" s="148"/>
      <c r="J5" s="148"/>
    </row>
  </sheetData>
  <sheetProtection sheet="1" selectLockedCells="1"/>
  <mergeCells count="8">
    <mergeCell ref="A1:J1"/>
    <mergeCell ref="A2:J2"/>
    <mergeCell ref="B4:C4"/>
    <mergeCell ref="J3:J5"/>
    <mergeCell ref="G3:G5"/>
    <mergeCell ref="H3:H5"/>
    <mergeCell ref="I3:I5"/>
    <mergeCell ref="A3:F3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instructions</vt:lpstr>
      <vt:lpstr>3rd party camp details &amp; totals</vt:lpstr>
      <vt:lpstr>gifts</vt:lpstr>
      <vt:lpstr>aggregation_ends</vt:lpstr>
      <vt:lpstr>aggregation_starts</vt:lpstr>
      <vt:lpstr>date_election</vt:lpstr>
      <vt:lpstr>date_previous_election</vt:lpstr>
      <vt:lpstr>date_writ_issued</vt:lpstr>
      <vt:lpstr>disclosure_ends</vt:lpstr>
      <vt:lpstr>disclosure_starts</vt:lpstr>
      <vt:lpstr>return_first</vt:lpstr>
      <vt:lpstr>return_name</vt:lpstr>
      <vt:lpstr>return_name_sub</vt:lpstr>
      <vt:lpstr>return_num</vt:lpstr>
      <vt:lpstr>return_row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O'Connor</dc:creator>
  <cp:lastModifiedBy>Christopher Brack</cp:lastModifiedBy>
  <cp:lastPrinted>2020-10-15T01:30:05Z</cp:lastPrinted>
  <dcterms:created xsi:type="dcterms:W3CDTF">2013-06-12T07:47:15Z</dcterms:created>
  <dcterms:modified xsi:type="dcterms:W3CDTF">2024-01-18T23:54:56Z</dcterms:modified>
</cp:coreProperties>
</file>